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AX94-95" sheetId="1" r:id="rId1"/>
  </sheets>
  <definedNames>
    <definedName name="_Regression_Int" localSheetId="0" hidden="1">1</definedName>
    <definedName name="HTML_CodePage" hidden="1">1252</definedName>
    <definedName name="HTML_Control" hidden="1">{"'TAX94-95'!$A$1:$N$63"}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"S:\HOMEPAGE\STATS\Stagy95.htm"</definedName>
    <definedName name="HTML_Title" hidden="1">""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<sst xmlns="http://schemas.openxmlformats.org/spreadsheetml/2006/main" count="260" uniqueCount="37">
  <si>
    <t>AGP</t>
  </si>
  <si>
    <t xml:space="preserve">OCTOBER </t>
  </si>
  <si>
    <t xml:space="preserve">NOVEMBER   </t>
  </si>
  <si>
    <t xml:space="preserve">DECEMBER   </t>
  </si>
  <si>
    <t>JANUARY</t>
  </si>
  <si>
    <t>FEBRUARY</t>
  </si>
  <si>
    <t>APRIL</t>
  </si>
  <si>
    <t>MAY</t>
  </si>
  <si>
    <t>JUNE</t>
  </si>
  <si>
    <t>AUGUST</t>
  </si>
  <si>
    <t>SEPTEMBER</t>
  </si>
  <si>
    <t>TOTAL</t>
  </si>
  <si>
    <t>Black Hawk</t>
  </si>
  <si>
    <t>Central City</t>
  </si>
  <si>
    <t>Cripple Creek</t>
  </si>
  <si>
    <t>Coins In</t>
  </si>
  <si>
    <t>Hold %</t>
  </si>
  <si>
    <t>Statewide</t>
  </si>
  <si>
    <t>Slots Total</t>
  </si>
  <si>
    <t>Avg Daily AGP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</si>
  <si>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</si>
  <si>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</si>
  <si>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</si>
  <si>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</si>
  <si>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</si>
  <si>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</si>
  <si>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</si>
  <si>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</si>
  <si>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Poker Tables</t>
  </si>
  <si>
    <t>Total Devices</t>
  </si>
  <si>
    <t>Total AGP</t>
  </si>
  <si>
    <t>Gaming Taxes</t>
  </si>
  <si>
    <t># of Accounts</t>
  </si>
  <si>
    <t>Avg Days Open</t>
  </si>
  <si>
    <t>1994-1995</t>
  </si>
  <si>
    <t xml:space="preserve">MARCH </t>
  </si>
  <si>
    <t xml:space="preserve">JULY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</si>
</sst>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8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i/>
      <sz val="12"/>
      <color indexed="8"/>
      <name val="Courier"/>
      <family val="0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9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9" fontId="5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0" fontId="5" fillId="0" borderId="0" xfId="0" applyFont="1" applyFill="1" applyAlignment="1">
      <alignment/>
    </xf>
    <xf numFmtId="5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 applyProtection="1">
      <alignment horizontal="left"/>
      <protection/>
    </xf>
    <xf numFmtId="37" fontId="5" fillId="0" borderId="1" xfId="0" applyNumberFormat="1" applyFont="1" applyFill="1" applyBorder="1" applyAlignment="1" applyProtection="1">
      <alignment horizontal="right"/>
      <protection/>
    </xf>
    <xf numFmtId="39" fontId="5" fillId="0" borderId="0" xfId="0" applyNumberFormat="1" applyFont="1" applyFill="1" applyAlignment="1" applyProtection="1">
      <alignment horizontal="right"/>
      <protection/>
    </xf>
    <xf numFmtId="10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83"/>
  <sheetViews>
    <sheetView tabSelected="1" workbookViewId="0" topLeftCell="A1">
      <selection activeCell="A1" sqref="A1:N63"/>
    </sheetView>
  </sheetViews>
  <sheetFormatPr defaultColWidth="9.796875" defaultRowHeight="15"/>
  <cols>
    <col min="1" max="1" width="12.3984375" style="0" customWidth="1"/>
    <col min="2" max="13" width="11.09765625" style="0" customWidth="1"/>
    <col min="14" max="14" width="12.296875" style="0" customWidth="1"/>
  </cols>
  <sheetData>
    <row r="1" spans="1:14" ht="20.25">
      <c r="A1" s="19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 thickBot="1">
      <c r="A2" s="20" t="s">
        <v>17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35</v>
      </c>
      <c r="H2" s="7" t="s">
        <v>6</v>
      </c>
      <c r="I2" s="7" t="s">
        <v>7</v>
      </c>
      <c r="J2" s="7" t="s">
        <v>8</v>
      </c>
      <c r="K2" s="7" t="s">
        <v>36</v>
      </c>
      <c r="L2" s="7" t="s">
        <v>9</v>
      </c>
      <c r="M2" s="7" t="s">
        <v>10</v>
      </c>
      <c r="N2" s="7" t="s">
        <v>11</v>
      </c>
    </row>
    <row r="3" spans="1:14" ht="15.75" thickTop="1">
      <c r="A3" s="8" t="s">
        <v>18</v>
      </c>
      <c r="B3" s="22">
        <f aca="true" t="shared" si="0" ref="B3:N5">SUM(B9+B15+B21+B27+B33+B39)</f>
        <v>11249</v>
      </c>
      <c r="C3" s="22">
        <f t="shared" si="0"/>
        <v>11079</v>
      </c>
      <c r="D3" s="22">
        <f t="shared" si="0"/>
        <v>12087</v>
      </c>
      <c r="E3" s="22">
        <f t="shared" si="0"/>
        <v>11893</v>
      </c>
      <c r="F3" s="22">
        <f t="shared" si="0"/>
        <v>12290</v>
      </c>
      <c r="G3" s="22">
        <f t="shared" si="0"/>
        <v>11991</v>
      </c>
      <c r="H3" s="22">
        <f t="shared" si="0"/>
        <v>12152</v>
      </c>
      <c r="I3" s="22">
        <f t="shared" si="0"/>
        <v>12847</v>
      </c>
      <c r="J3" s="22">
        <f t="shared" si="0"/>
        <v>12726</v>
      </c>
      <c r="K3" s="22">
        <f t="shared" si="0"/>
        <v>12889</v>
      </c>
      <c r="L3" s="22">
        <f t="shared" si="0"/>
        <v>12782</v>
      </c>
      <c r="M3" s="22">
        <f t="shared" si="0"/>
        <v>12786</v>
      </c>
      <c r="N3" s="22">
        <f t="shared" si="0"/>
        <v>146771</v>
      </c>
    </row>
    <row r="4" spans="1:14" ht="15">
      <c r="A4" s="8" t="s">
        <v>15</v>
      </c>
      <c r="B4" s="23">
        <f t="shared" si="0"/>
        <v>405230167</v>
      </c>
      <c r="C4" s="23">
        <f t="shared" si="0"/>
        <v>354754363.6</v>
      </c>
      <c r="D4" s="23">
        <f t="shared" si="0"/>
        <v>405173383.32</v>
      </c>
      <c r="E4" s="23">
        <f t="shared" si="0"/>
        <v>425105797.59</v>
      </c>
      <c r="F4" s="23">
        <f t="shared" si="0"/>
        <v>379605304.12</v>
      </c>
      <c r="G4" s="23">
        <f t="shared" si="0"/>
        <v>434168537.5</v>
      </c>
      <c r="H4" s="23">
        <f t="shared" si="0"/>
        <v>440478861.3</v>
      </c>
      <c r="I4" s="23">
        <f t="shared" si="0"/>
        <v>492215431.87</v>
      </c>
      <c r="J4" s="23">
        <f t="shared" si="0"/>
        <v>471273641.01</v>
      </c>
      <c r="K4" s="23">
        <f t="shared" si="0"/>
        <v>548437011.69</v>
      </c>
      <c r="L4" s="23">
        <f t="shared" si="0"/>
        <v>512987383.14</v>
      </c>
      <c r="M4" s="23">
        <f t="shared" si="0"/>
        <v>502127144.75</v>
      </c>
      <c r="N4" s="23">
        <f t="shared" si="0"/>
        <v>5371557026.889999</v>
      </c>
    </row>
    <row r="5" spans="1:14" ht="15">
      <c r="A5" s="8" t="s">
        <v>0</v>
      </c>
      <c r="B5" s="23">
        <f t="shared" si="0"/>
        <v>27040851.15</v>
      </c>
      <c r="C5" s="23">
        <f t="shared" si="0"/>
        <v>22364592.88</v>
      </c>
      <c r="D5" s="23">
        <f t="shared" si="0"/>
        <v>25281510.95</v>
      </c>
      <c r="E5" s="23">
        <f t="shared" si="0"/>
        <v>27453008.79</v>
      </c>
      <c r="F5" s="23">
        <f t="shared" si="0"/>
        <v>24530065.05</v>
      </c>
      <c r="G5" s="23">
        <f t="shared" si="0"/>
        <v>27925140.2</v>
      </c>
      <c r="H5" s="23">
        <f t="shared" si="0"/>
        <v>28254304.46</v>
      </c>
      <c r="I5" s="23">
        <f t="shared" si="0"/>
        <v>30560026.94</v>
      </c>
      <c r="J5" s="23">
        <f t="shared" si="0"/>
        <v>29566572.66</v>
      </c>
      <c r="K5" s="23">
        <f t="shared" si="0"/>
        <v>35412213.39</v>
      </c>
      <c r="L5" s="23">
        <f t="shared" si="0"/>
        <v>32784384.069999997</v>
      </c>
      <c r="M5" s="23">
        <f t="shared" si="0"/>
        <v>31135300.259999998</v>
      </c>
      <c r="N5" s="23">
        <f t="shared" si="0"/>
        <v>342307970.8</v>
      </c>
    </row>
    <row r="6" spans="1:14" ht="15">
      <c r="A6" s="8" t="s">
        <v>19</v>
      </c>
      <c r="B6" s="12">
        <f aca="true" t="shared" si="1" ref="B6:N6">SUM(B5/B3/B63)</f>
        <v>78.07226009855562</v>
      </c>
      <c r="C6" s="12">
        <f t="shared" si="1"/>
        <v>67.3555972556484</v>
      </c>
      <c r="D6" s="12">
        <f t="shared" si="1"/>
        <v>68.3315346023806</v>
      </c>
      <c r="E6" s="12">
        <f t="shared" si="1"/>
        <v>74.46236683004098</v>
      </c>
      <c r="F6" s="12">
        <f t="shared" si="1"/>
        <v>71.35991936612312</v>
      </c>
      <c r="G6" s="12">
        <f t="shared" si="1"/>
        <v>75.12392412589011</v>
      </c>
      <c r="H6" s="12">
        <f t="shared" si="1"/>
        <v>77.50248096335308</v>
      </c>
      <c r="I6" s="12">
        <f t="shared" si="1"/>
        <v>80.52699957770793</v>
      </c>
      <c r="J6" s="12">
        <f t="shared" si="1"/>
        <v>78.38462158824326</v>
      </c>
      <c r="K6" s="12">
        <f t="shared" si="1"/>
        <v>89.26171636148932</v>
      </c>
      <c r="L6" s="12">
        <f t="shared" si="1"/>
        <v>82.7382863754978</v>
      </c>
      <c r="M6" s="12">
        <f t="shared" si="1"/>
        <v>81.9074582236531</v>
      </c>
      <c r="N6" s="12">
        <f t="shared" si="1"/>
        <v>77.30604309774067</v>
      </c>
    </row>
    <row r="7" spans="1:14" ht="15">
      <c r="A7" s="8" t="s">
        <v>16</v>
      </c>
      <c r="B7" s="24">
        <f aca="true" t="shared" si="2" ref="B7:N7">SUM(B5/B4)</f>
        <v>0.06672961035993157</v>
      </c>
      <c r="C7" s="24">
        <f t="shared" si="2"/>
        <v>0.06304247438437992</v>
      </c>
      <c r="D7" s="24">
        <f t="shared" si="2"/>
        <v>0.06239677133488562</v>
      </c>
      <c r="E7" s="24">
        <f t="shared" si="2"/>
        <v>0.06457923873453612</v>
      </c>
      <c r="F7" s="24">
        <f t="shared" si="2"/>
        <v>0.06461992175495422</v>
      </c>
      <c r="G7" s="24">
        <f t="shared" si="2"/>
        <v>0.06431866380921257</v>
      </c>
      <c r="H7" s="24">
        <f t="shared" si="2"/>
        <v>0.06414451848293497</v>
      </c>
      <c r="I7" s="24">
        <f t="shared" si="2"/>
        <v>0.062086690016804</v>
      </c>
      <c r="J7" s="24">
        <f t="shared" si="2"/>
        <v>0.06273759040848335</v>
      </c>
      <c r="K7" s="24">
        <f t="shared" si="2"/>
        <v>0.06456933546639718</v>
      </c>
      <c r="L7" s="24">
        <f t="shared" si="2"/>
        <v>0.06390875321207028</v>
      </c>
      <c r="M7" s="24">
        <f t="shared" si="2"/>
        <v>0.06200680561793109</v>
      </c>
      <c r="N7" s="24">
        <f t="shared" si="2"/>
        <v>0.06372602377418825</v>
      </c>
    </row>
    <row r="8" spans="1:14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>
      <c r="A9" s="21" t="s">
        <v>20</v>
      </c>
      <c r="B9" s="9">
        <v>2174</v>
      </c>
      <c r="C9" s="9">
        <v>2104</v>
      </c>
      <c r="D9" s="9">
        <v>2237</v>
      </c>
      <c r="E9" s="9">
        <v>2167</v>
      </c>
      <c r="F9" s="9">
        <v>2278</v>
      </c>
      <c r="G9" s="9">
        <v>2246</v>
      </c>
      <c r="H9" s="10">
        <v>2264</v>
      </c>
      <c r="I9" s="10">
        <v>2432</v>
      </c>
      <c r="J9" s="10">
        <v>2450</v>
      </c>
      <c r="K9" s="10">
        <v>2531</v>
      </c>
      <c r="L9" s="10">
        <v>2502</v>
      </c>
      <c r="M9" s="10">
        <v>2488</v>
      </c>
      <c r="N9" s="10">
        <v>27873</v>
      </c>
    </row>
    <row r="10" spans="1:14" ht="15">
      <c r="A10" s="8" t="s">
        <v>15</v>
      </c>
      <c r="B10" s="11">
        <v>25227639.1</v>
      </c>
      <c r="C10" s="11">
        <v>20276146.6</v>
      </c>
      <c r="D10" s="11">
        <v>22769454.38</v>
      </c>
      <c r="E10" s="11">
        <v>24572811.169999998</v>
      </c>
      <c r="F10" s="11">
        <v>22303163.8</v>
      </c>
      <c r="G10" s="11">
        <v>25408319.049999997</v>
      </c>
      <c r="H10" s="12">
        <v>25593348.8</v>
      </c>
      <c r="I10" s="12">
        <v>28032311.650000002</v>
      </c>
      <c r="J10" s="12">
        <v>29740396.16</v>
      </c>
      <c r="K10" s="12">
        <v>35313389.54</v>
      </c>
      <c r="L10" s="12">
        <v>32781682.54</v>
      </c>
      <c r="M10" s="12">
        <v>33714998.64</v>
      </c>
      <c r="N10" s="12">
        <v>325733661.43</v>
      </c>
    </row>
    <row r="11" spans="1:14" ht="15">
      <c r="A11" s="8" t="s">
        <v>0</v>
      </c>
      <c r="B11" s="11">
        <v>2630780.89</v>
      </c>
      <c r="C11" s="11">
        <v>2051476.83</v>
      </c>
      <c r="D11" s="11">
        <v>2234314.89</v>
      </c>
      <c r="E11" s="11">
        <v>2487751.34</v>
      </c>
      <c r="F11" s="11">
        <v>2302441.22</v>
      </c>
      <c r="G11" s="11">
        <v>2513763.62</v>
      </c>
      <c r="H11" s="12">
        <v>2555959.42</v>
      </c>
      <c r="I11" s="12">
        <v>2787171.66</v>
      </c>
      <c r="J11" s="12">
        <v>2903074.27</v>
      </c>
      <c r="K11" s="12">
        <v>3508201.9</v>
      </c>
      <c r="L11" s="12">
        <v>3349983.93</v>
      </c>
      <c r="M11" s="12">
        <v>3106582.18</v>
      </c>
      <c r="N11" s="12">
        <v>32431502.15</v>
      </c>
    </row>
    <row r="12" spans="1:14" ht="15">
      <c r="A12" s="8" t="s">
        <v>19</v>
      </c>
      <c r="B12" s="12">
        <f aca="true" t="shared" si="3" ref="B12:N12">SUM(B11/B9/B63)</f>
        <v>39.30207226267624</v>
      </c>
      <c r="C12" s="12">
        <f t="shared" si="3"/>
        <v>32.533750956279476</v>
      </c>
      <c r="D12" s="12">
        <f t="shared" si="3"/>
        <v>32.62984915421886</v>
      </c>
      <c r="E12" s="12">
        <f t="shared" si="3"/>
        <v>37.03278413742799</v>
      </c>
      <c r="F12" s="12">
        <f t="shared" si="3"/>
        <v>36.13619038082632</v>
      </c>
      <c r="G12" s="12">
        <f t="shared" si="3"/>
        <v>36.1038063367133</v>
      </c>
      <c r="H12" s="12">
        <f t="shared" si="3"/>
        <v>37.631911366313304</v>
      </c>
      <c r="I12" s="12">
        <f t="shared" si="3"/>
        <v>38.79624165939138</v>
      </c>
      <c r="J12" s="12">
        <f t="shared" si="3"/>
        <v>39.97733716158528</v>
      </c>
      <c r="K12" s="12">
        <f t="shared" si="3"/>
        <v>45.03226784493464</v>
      </c>
      <c r="L12" s="12">
        <f t="shared" si="3"/>
        <v>43.19104625976638</v>
      </c>
      <c r="M12" s="12">
        <f t="shared" si="3"/>
        <v>41.99886572939954</v>
      </c>
      <c r="N12" s="12">
        <f t="shared" si="3"/>
        <v>38.56737100083219</v>
      </c>
    </row>
    <row r="13" spans="1:14" ht="15">
      <c r="A13" s="8" t="s">
        <v>16</v>
      </c>
      <c r="B13" s="24">
        <f aca="true" t="shared" si="4" ref="B13:N13">SUM(B11/B10)</f>
        <v>0.104281691979651</v>
      </c>
      <c r="C13" s="24">
        <f t="shared" si="4"/>
        <v>0.10117685921643514</v>
      </c>
      <c r="D13" s="24">
        <f t="shared" si="4"/>
        <v>0.09812773080599396</v>
      </c>
      <c r="E13" s="24">
        <f t="shared" si="4"/>
        <v>0.10123999744226253</v>
      </c>
      <c r="F13" s="24">
        <f t="shared" si="4"/>
        <v>0.10323383895875796</v>
      </c>
      <c r="G13" s="24">
        <f t="shared" si="4"/>
        <v>0.09893466840735379</v>
      </c>
      <c r="H13" s="24">
        <f t="shared" si="4"/>
        <v>0.09986811182755419</v>
      </c>
      <c r="I13" s="24">
        <f t="shared" si="4"/>
        <v>0.0994271073609443</v>
      </c>
      <c r="J13" s="24">
        <f t="shared" si="4"/>
        <v>0.09761383992270263</v>
      </c>
      <c r="K13" s="24">
        <f t="shared" si="4"/>
        <v>0.09934480789577584</v>
      </c>
      <c r="L13" s="24">
        <f t="shared" si="4"/>
        <v>0.10219072574790422</v>
      </c>
      <c r="M13" s="24">
        <f t="shared" si="4"/>
        <v>0.09214243824154579</v>
      </c>
      <c r="N13" s="24">
        <f t="shared" si="4"/>
        <v>0.09956447856086716</v>
      </c>
    </row>
    <row r="14" spans="1:14" ht="15">
      <c r="A14" s="6"/>
      <c r="B14" s="11"/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6"/>
    </row>
    <row r="15" spans="1:14" ht="15">
      <c r="A15" s="21" t="s">
        <v>21</v>
      </c>
      <c r="B15" s="9">
        <v>13</v>
      </c>
      <c r="C15" s="9">
        <v>4</v>
      </c>
      <c r="D15" s="9">
        <v>4</v>
      </c>
      <c r="E15" s="9">
        <v>4</v>
      </c>
      <c r="F15" s="9">
        <v>4</v>
      </c>
      <c r="G15" s="9">
        <v>4</v>
      </c>
      <c r="H15" s="10">
        <v>4</v>
      </c>
      <c r="I15" s="10">
        <v>4</v>
      </c>
      <c r="J15" s="10">
        <v>4</v>
      </c>
      <c r="K15" s="10">
        <v>4</v>
      </c>
      <c r="L15" s="10">
        <v>4</v>
      </c>
      <c r="M15" s="10">
        <v>4</v>
      </c>
      <c r="N15" s="10">
        <v>57</v>
      </c>
    </row>
    <row r="16" spans="1:14" ht="15">
      <c r="A16" s="8" t="s">
        <v>15</v>
      </c>
      <c r="B16" s="11">
        <v>46584.4</v>
      </c>
      <c r="C16" s="11">
        <v>33842.2</v>
      </c>
      <c r="D16" s="11">
        <v>36611.3</v>
      </c>
      <c r="E16" s="11">
        <v>35609.6</v>
      </c>
      <c r="F16" s="11">
        <v>41261.9</v>
      </c>
      <c r="G16" s="11">
        <v>38882</v>
      </c>
      <c r="H16" s="12">
        <v>28387</v>
      </c>
      <c r="I16" s="12">
        <v>36472.5</v>
      </c>
      <c r="J16" s="12">
        <v>29265.8</v>
      </c>
      <c r="K16" s="12">
        <v>32141</v>
      </c>
      <c r="L16" s="12">
        <v>41441.9</v>
      </c>
      <c r="M16" s="12">
        <v>34211.8</v>
      </c>
      <c r="N16" s="12">
        <v>434711.4</v>
      </c>
    </row>
    <row r="17" spans="1:14" ht="15">
      <c r="A17" s="8" t="s">
        <v>0</v>
      </c>
      <c r="B17" s="11">
        <v>2878.4</v>
      </c>
      <c r="C17" s="11">
        <v>4122.5</v>
      </c>
      <c r="D17" s="11">
        <v>4328.1</v>
      </c>
      <c r="E17" s="11">
        <v>2593.7</v>
      </c>
      <c r="F17" s="11">
        <v>3769.3</v>
      </c>
      <c r="G17" s="11">
        <v>4272.5</v>
      </c>
      <c r="H17" s="12">
        <v>3980.6</v>
      </c>
      <c r="I17" s="12">
        <v>13286.85</v>
      </c>
      <c r="J17" s="12">
        <v>2947.3</v>
      </c>
      <c r="K17" s="12">
        <v>4339.7</v>
      </c>
      <c r="L17" s="12">
        <v>4892.2</v>
      </c>
      <c r="M17" s="12">
        <v>3297.9</v>
      </c>
      <c r="N17" s="12">
        <v>54709.05</v>
      </c>
    </row>
    <row r="18" spans="1:14" ht="15">
      <c r="A18" s="8" t="s">
        <v>19</v>
      </c>
      <c r="B18" s="12">
        <f>SUM(B17/B15/B63)</f>
        <v>7.191145976465886</v>
      </c>
      <c r="C18" s="12">
        <f aca="true" t="shared" si="5" ref="C18:N18">SUM(C17/C15/C63)</f>
        <v>34.38855522188856</v>
      </c>
      <c r="D18" s="12">
        <f t="shared" si="5"/>
        <v>35.34874224109768</v>
      </c>
      <c r="E18" s="12">
        <f t="shared" si="5"/>
        <v>20.916935483870965</v>
      </c>
      <c r="F18" s="12">
        <f t="shared" si="5"/>
        <v>33.69056131569539</v>
      </c>
      <c r="G18" s="12">
        <f t="shared" si="5"/>
        <v>34.45564516129032</v>
      </c>
      <c r="H18" s="12">
        <f t="shared" si="5"/>
        <v>33.17166666666667</v>
      </c>
      <c r="I18" s="12">
        <f t="shared" si="5"/>
        <v>112.447951929587</v>
      </c>
      <c r="J18" s="12">
        <f t="shared" si="5"/>
        <v>24.859143049932523</v>
      </c>
      <c r="K18" s="12">
        <f t="shared" si="5"/>
        <v>35.247725795971405</v>
      </c>
      <c r="L18" s="12">
        <f t="shared" si="5"/>
        <v>39.45322580645161</v>
      </c>
      <c r="M18" s="12">
        <f t="shared" si="5"/>
        <v>27.732088799192734</v>
      </c>
      <c r="N18" s="12">
        <f t="shared" si="5"/>
        <v>31.814199753727884</v>
      </c>
    </row>
    <row r="19" spans="1:14" ht="15">
      <c r="A19" s="8" t="s">
        <v>16</v>
      </c>
      <c r="B19" s="24">
        <f aca="true" t="shared" si="6" ref="B19:N19">SUM(B17/B16)</f>
        <v>0.061788925047870105</v>
      </c>
      <c r="C19" s="24">
        <f t="shared" si="6"/>
        <v>0.12181536661328166</v>
      </c>
      <c r="D19" s="24">
        <f t="shared" si="6"/>
        <v>0.11821759948431222</v>
      </c>
      <c r="E19" s="24">
        <f t="shared" si="6"/>
        <v>0.07283710010783609</v>
      </c>
      <c r="F19" s="24">
        <f t="shared" si="6"/>
        <v>0.0913506164282304</v>
      </c>
      <c r="G19" s="24">
        <f t="shared" si="6"/>
        <v>0.10988375083586235</v>
      </c>
      <c r="H19" s="24">
        <f t="shared" si="6"/>
        <v>0.14022615986190862</v>
      </c>
      <c r="I19" s="24">
        <f t="shared" si="6"/>
        <v>0.36429775858523544</v>
      </c>
      <c r="J19" s="24">
        <f t="shared" si="6"/>
        <v>0.1007079936307909</v>
      </c>
      <c r="K19" s="24">
        <f t="shared" si="6"/>
        <v>0.13502069008431597</v>
      </c>
      <c r="L19" s="24">
        <f t="shared" si="6"/>
        <v>0.11804960679891606</v>
      </c>
      <c r="M19" s="24">
        <f t="shared" si="6"/>
        <v>0.09639656492789037</v>
      </c>
      <c r="N19" s="24">
        <f t="shared" si="6"/>
        <v>0.12585142694670534</v>
      </c>
    </row>
    <row r="20" spans="1:14" ht="15">
      <c r="A20" s="6"/>
      <c r="B20" s="11"/>
      <c r="C20" s="11"/>
      <c r="D20" s="11"/>
      <c r="E20" s="11"/>
      <c r="F20" s="11"/>
      <c r="G20" s="11"/>
      <c r="H20" s="12"/>
      <c r="I20" s="12"/>
      <c r="J20" s="12"/>
      <c r="K20" s="12"/>
      <c r="L20" s="12"/>
      <c r="M20" s="12"/>
      <c r="N20" s="6"/>
    </row>
    <row r="21" spans="1:14" ht="15">
      <c r="A21" s="21" t="s">
        <v>22</v>
      </c>
      <c r="B21" s="9">
        <v>6259</v>
      </c>
      <c r="C21" s="9">
        <v>6176</v>
      </c>
      <c r="D21" s="9">
        <v>6756</v>
      </c>
      <c r="E21" s="9">
        <v>6669</v>
      </c>
      <c r="F21" s="9">
        <v>6860</v>
      </c>
      <c r="G21" s="9">
        <v>6680</v>
      </c>
      <c r="H21" s="10">
        <v>6760</v>
      </c>
      <c r="I21" s="10">
        <v>7128</v>
      </c>
      <c r="J21" s="10">
        <v>6992</v>
      </c>
      <c r="K21" s="10">
        <v>7069</v>
      </c>
      <c r="L21" s="10">
        <v>7045</v>
      </c>
      <c r="M21" s="10">
        <v>7061</v>
      </c>
      <c r="N21" s="10">
        <v>81455</v>
      </c>
    </row>
    <row r="22" spans="1:14" ht="15">
      <c r="A22" s="8" t="s">
        <v>15</v>
      </c>
      <c r="B22" s="11">
        <v>190452672.5</v>
      </c>
      <c r="C22" s="11">
        <v>156766890.3</v>
      </c>
      <c r="D22" s="11">
        <v>180908876.49</v>
      </c>
      <c r="E22" s="11">
        <v>192342977.32</v>
      </c>
      <c r="F22" s="11">
        <v>174654108.17000002</v>
      </c>
      <c r="G22" s="11">
        <v>197411394.45</v>
      </c>
      <c r="H22" s="12">
        <v>199132538.25</v>
      </c>
      <c r="I22" s="12">
        <v>218917651.94</v>
      </c>
      <c r="J22" s="12">
        <v>216067799.98000002</v>
      </c>
      <c r="K22" s="12">
        <v>250999180.39</v>
      </c>
      <c r="L22" s="12">
        <v>230597929.53</v>
      </c>
      <c r="M22" s="12">
        <v>221027094.11</v>
      </c>
      <c r="N22" s="12">
        <v>2429279113.43</v>
      </c>
    </row>
    <row r="23" spans="1:14" ht="15">
      <c r="A23" s="8" t="s">
        <v>0</v>
      </c>
      <c r="B23" s="11">
        <v>12892696.85</v>
      </c>
      <c r="C23" s="11">
        <v>10676265.38</v>
      </c>
      <c r="D23" s="11">
        <v>11993335.75</v>
      </c>
      <c r="E23" s="11">
        <v>12812385.45</v>
      </c>
      <c r="F23" s="11">
        <v>11840528.77</v>
      </c>
      <c r="G23" s="11">
        <v>13520328.63</v>
      </c>
      <c r="H23" s="12">
        <v>13200016.01</v>
      </c>
      <c r="I23" s="12">
        <v>14154377.68</v>
      </c>
      <c r="J23" s="12">
        <v>14322243.14</v>
      </c>
      <c r="K23" s="12">
        <v>17091958.33</v>
      </c>
      <c r="L23" s="12">
        <v>15706401.75</v>
      </c>
      <c r="M23" s="12">
        <v>14563113.79</v>
      </c>
      <c r="N23" s="12">
        <v>162773651.53</v>
      </c>
    </row>
    <row r="24" spans="1:14" ht="15">
      <c r="A24" s="8" t="s">
        <v>19</v>
      </c>
      <c r="B24" s="12">
        <f>SUM(B23/B21/B63)</f>
        <v>66.9004641111538</v>
      </c>
      <c r="C24" s="12">
        <f aca="true" t="shared" si="7" ref="C24:N24">SUM(C23/C21/C63)</f>
        <v>57.68001042925482</v>
      </c>
      <c r="D24" s="12">
        <f t="shared" si="7"/>
        <v>57.994528415604634</v>
      </c>
      <c r="E24" s="12">
        <f t="shared" si="7"/>
        <v>61.973722664809245</v>
      </c>
      <c r="F24" s="12">
        <f t="shared" si="7"/>
        <v>61.709853487337014</v>
      </c>
      <c r="G24" s="12">
        <f t="shared" si="7"/>
        <v>65.29036425536025</v>
      </c>
      <c r="H24" s="12">
        <f t="shared" si="7"/>
        <v>65.08883634122289</v>
      </c>
      <c r="I24" s="12">
        <f t="shared" si="7"/>
        <v>67.22218080906865</v>
      </c>
      <c r="J24" s="12">
        <f t="shared" si="7"/>
        <v>69.10849308791694</v>
      </c>
      <c r="K24" s="12">
        <f t="shared" si="7"/>
        <v>78.553443587855</v>
      </c>
      <c r="L24" s="12">
        <f t="shared" si="7"/>
        <v>71.91740538931752</v>
      </c>
      <c r="M24" s="12">
        <f t="shared" si="7"/>
        <v>69.37342274112864</v>
      </c>
      <c r="N24" s="12">
        <f t="shared" si="7"/>
        <v>66.23736447451418</v>
      </c>
    </row>
    <row r="25" spans="1:14" ht="15">
      <c r="A25" s="8" t="s">
        <v>16</v>
      </c>
      <c r="B25" s="24">
        <f aca="true" t="shared" si="8" ref="B25:N25">SUM(B23/B22)</f>
        <v>0.06769501672390552</v>
      </c>
      <c r="C25" s="24">
        <f t="shared" si="8"/>
        <v>0.06810280767558224</v>
      </c>
      <c r="D25" s="24">
        <f t="shared" si="8"/>
        <v>0.06629489930342333</v>
      </c>
      <c r="E25" s="24">
        <f t="shared" si="8"/>
        <v>0.06661218219932252</v>
      </c>
      <c r="F25" s="24">
        <f t="shared" si="8"/>
        <v>0.06779416123710638</v>
      </c>
      <c r="G25" s="24">
        <f t="shared" si="8"/>
        <v>0.06848808635220094</v>
      </c>
      <c r="H25" s="24">
        <f t="shared" si="8"/>
        <v>0.06628758979322658</v>
      </c>
      <c r="I25" s="24">
        <f t="shared" si="8"/>
        <v>0.06465617347238573</v>
      </c>
      <c r="J25" s="24">
        <f t="shared" si="8"/>
        <v>0.06628587481024807</v>
      </c>
      <c r="K25" s="24">
        <f t="shared" si="8"/>
        <v>0.06809567387209267</v>
      </c>
      <c r="L25" s="24">
        <f t="shared" si="8"/>
        <v>0.06811163388158978</v>
      </c>
      <c r="M25" s="24">
        <f t="shared" si="8"/>
        <v>0.06588836472126028</v>
      </c>
      <c r="N25" s="24">
        <f t="shared" si="8"/>
        <v>0.06700491953770316</v>
      </c>
    </row>
    <row r="26" spans="1:14" ht="15">
      <c r="A26" s="6"/>
      <c r="B26" s="11"/>
      <c r="C26" s="11"/>
      <c r="D26" s="11"/>
      <c r="E26" s="11"/>
      <c r="F26" s="11"/>
      <c r="G26" s="11"/>
      <c r="H26" s="12"/>
      <c r="I26" s="12"/>
      <c r="J26" s="12"/>
      <c r="K26" s="12"/>
      <c r="L26" s="12"/>
      <c r="M26" s="12"/>
      <c r="N26" s="6"/>
    </row>
    <row r="27" spans="1:14" ht="15">
      <c r="A27" s="21" t="s">
        <v>23</v>
      </c>
      <c r="B27" s="9">
        <v>54</v>
      </c>
      <c r="C27" s="9">
        <v>66</v>
      </c>
      <c r="D27" s="9">
        <v>66</v>
      </c>
      <c r="E27" s="9">
        <v>66</v>
      </c>
      <c r="F27" s="9">
        <v>74</v>
      </c>
      <c r="G27" s="9">
        <v>66</v>
      </c>
      <c r="H27" s="10">
        <v>61</v>
      </c>
      <c r="I27" s="10">
        <v>70</v>
      </c>
      <c r="J27" s="10">
        <v>68</v>
      </c>
      <c r="K27" s="10">
        <v>68</v>
      </c>
      <c r="L27" s="10">
        <v>68</v>
      </c>
      <c r="M27" s="10">
        <v>73</v>
      </c>
      <c r="N27" s="10">
        <v>800</v>
      </c>
    </row>
    <row r="28" spans="1:14" ht="15">
      <c r="A28" s="8" t="s">
        <v>15</v>
      </c>
      <c r="B28" s="11">
        <v>1342954</v>
      </c>
      <c r="C28" s="11">
        <v>1126429.5</v>
      </c>
      <c r="D28" s="11">
        <v>1281215.72</v>
      </c>
      <c r="E28" s="11">
        <v>1369684.28</v>
      </c>
      <c r="F28" s="11">
        <v>1380159.5</v>
      </c>
      <c r="G28" s="11">
        <v>1532518</v>
      </c>
      <c r="H28" s="12">
        <v>1692785</v>
      </c>
      <c r="I28" s="12">
        <v>1857046</v>
      </c>
      <c r="J28" s="12">
        <v>1663626.5</v>
      </c>
      <c r="K28" s="12">
        <v>1964192.5</v>
      </c>
      <c r="L28" s="12">
        <v>2018429</v>
      </c>
      <c r="M28" s="12">
        <v>2037898.15</v>
      </c>
      <c r="N28" s="12">
        <v>19266938.15</v>
      </c>
    </row>
    <row r="29" spans="1:14" ht="15">
      <c r="A29" s="8" t="s">
        <v>0</v>
      </c>
      <c r="B29" s="11">
        <v>105436.01</v>
      </c>
      <c r="C29" s="11">
        <v>79711.19</v>
      </c>
      <c r="D29" s="11">
        <v>102141.3</v>
      </c>
      <c r="E29" s="11">
        <v>107233.25</v>
      </c>
      <c r="F29" s="11">
        <v>105258</v>
      </c>
      <c r="G29" s="11">
        <v>120265</v>
      </c>
      <c r="H29" s="12">
        <v>105271</v>
      </c>
      <c r="I29" s="12">
        <v>113141</v>
      </c>
      <c r="J29" s="12">
        <v>123808.53</v>
      </c>
      <c r="K29" s="12">
        <v>159274</v>
      </c>
      <c r="L29" s="12">
        <v>159153.21</v>
      </c>
      <c r="M29" s="12">
        <v>123011.7</v>
      </c>
      <c r="N29" s="12">
        <v>1403704.19</v>
      </c>
    </row>
    <row r="30" spans="1:14" ht="15">
      <c r="A30" s="8" t="s">
        <v>19</v>
      </c>
      <c r="B30" s="12">
        <f>SUM(B29/B27/B63)</f>
        <v>63.414053384335936</v>
      </c>
      <c r="C30" s="12">
        <f aca="true" t="shared" si="9" ref="C30:N30">SUM(C29/C27/C63)</f>
        <v>40.29847524291969</v>
      </c>
      <c r="D30" s="12">
        <f t="shared" si="9"/>
        <v>50.55849247126608</v>
      </c>
      <c r="E30" s="12">
        <f t="shared" si="9"/>
        <v>52.41116813294232</v>
      </c>
      <c r="F30" s="12">
        <f t="shared" si="9"/>
        <v>50.854680207558296</v>
      </c>
      <c r="G30" s="12">
        <f t="shared" si="9"/>
        <v>58.78054740957967</v>
      </c>
      <c r="H30" s="12">
        <f t="shared" si="9"/>
        <v>57.52513661202185</v>
      </c>
      <c r="I30" s="12">
        <f t="shared" si="9"/>
        <v>54.71563981042654</v>
      </c>
      <c r="J30" s="12">
        <f t="shared" si="9"/>
        <v>61.42758692545844</v>
      </c>
      <c r="K30" s="12">
        <f t="shared" si="9"/>
        <v>76.09696900202576</v>
      </c>
      <c r="L30" s="12">
        <f t="shared" si="9"/>
        <v>75.49962523719165</v>
      </c>
      <c r="M30" s="12">
        <f t="shared" si="9"/>
        <v>56.67984462905879</v>
      </c>
      <c r="N30" s="12">
        <f t="shared" si="9"/>
        <v>58.159718393503304</v>
      </c>
    </row>
    <row r="31" spans="1:14" ht="15">
      <c r="A31" s="8" t="s">
        <v>16</v>
      </c>
      <c r="B31" s="24">
        <f aca="true" t="shared" si="10" ref="B31:N31">SUM(B29/B28)</f>
        <v>0.0785105148798842</v>
      </c>
      <c r="C31" s="24">
        <f t="shared" si="10"/>
        <v>0.07076447305401715</v>
      </c>
      <c r="D31" s="24">
        <f t="shared" si="10"/>
        <v>0.07972217200082435</v>
      </c>
      <c r="E31" s="24">
        <f t="shared" si="10"/>
        <v>0.07829048749833063</v>
      </c>
      <c r="F31" s="24">
        <f t="shared" si="10"/>
        <v>0.07626509834551731</v>
      </c>
      <c r="G31" s="24">
        <f t="shared" si="10"/>
        <v>0.07847542410594852</v>
      </c>
      <c r="H31" s="24">
        <f t="shared" si="10"/>
        <v>0.06218805105196466</v>
      </c>
      <c r="I31" s="24">
        <f t="shared" si="10"/>
        <v>0.06092525440942228</v>
      </c>
      <c r="J31" s="24">
        <f t="shared" si="10"/>
        <v>0.0744208691073387</v>
      </c>
      <c r="K31" s="24">
        <f t="shared" si="10"/>
        <v>0.0810887934863818</v>
      </c>
      <c r="L31" s="24">
        <f t="shared" si="10"/>
        <v>0.0788500412944919</v>
      </c>
      <c r="M31" s="24">
        <f t="shared" si="10"/>
        <v>0.06036204508061407</v>
      </c>
      <c r="N31" s="24">
        <f t="shared" si="10"/>
        <v>0.0728555922623336</v>
      </c>
    </row>
    <row r="32" spans="1:14" ht="15">
      <c r="A32" s="6"/>
      <c r="B32" s="13"/>
      <c r="C32" s="13"/>
      <c r="D32" s="13"/>
      <c r="E32" s="13"/>
      <c r="F32" s="13"/>
      <c r="G32" s="13"/>
      <c r="H32" s="6"/>
      <c r="I32" s="6"/>
      <c r="J32" s="6"/>
      <c r="K32" s="6"/>
      <c r="L32" s="6"/>
      <c r="M32" s="6"/>
      <c r="N32" s="6"/>
    </row>
    <row r="33" spans="1:14" ht="15">
      <c r="A33" s="21" t="s">
        <v>24</v>
      </c>
      <c r="B33" s="9">
        <v>2572</v>
      </c>
      <c r="C33" s="9">
        <v>2552</v>
      </c>
      <c r="D33" s="9">
        <v>2822</v>
      </c>
      <c r="E33" s="9">
        <v>2785</v>
      </c>
      <c r="F33" s="9">
        <v>2865</v>
      </c>
      <c r="G33" s="9">
        <v>2791</v>
      </c>
      <c r="H33" s="10">
        <v>2855</v>
      </c>
      <c r="I33" s="10">
        <v>2990</v>
      </c>
      <c r="J33" s="10">
        <v>2994</v>
      </c>
      <c r="K33" s="10">
        <v>2999</v>
      </c>
      <c r="L33" s="10">
        <v>2948</v>
      </c>
      <c r="M33" s="10">
        <v>2945</v>
      </c>
      <c r="N33" s="10">
        <v>34118</v>
      </c>
    </row>
    <row r="34" spans="1:14" ht="15">
      <c r="A34" s="8" t="s">
        <v>15</v>
      </c>
      <c r="B34" s="11">
        <v>162973507</v>
      </c>
      <c r="C34" s="11">
        <v>154882930</v>
      </c>
      <c r="D34" s="11">
        <v>174446286.63</v>
      </c>
      <c r="E34" s="11">
        <v>180605834.02</v>
      </c>
      <c r="F34" s="11">
        <v>158492855.75</v>
      </c>
      <c r="G34" s="11">
        <v>182406539</v>
      </c>
      <c r="H34" s="12">
        <v>183841677.25</v>
      </c>
      <c r="I34" s="12">
        <v>212816106.78</v>
      </c>
      <c r="J34" s="12">
        <v>196167948.17</v>
      </c>
      <c r="K34" s="12">
        <v>229226197.93</v>
      </c>
      <c r="L34" s="12">
        <v>218282477.59</v>
      </c>
      <c r="M34" s="12">
        <v>215066677.92</v>
      </c>
      <c r="N34" s="12">
        <v>2269209038.04</v>
      </c>
    </row>
    <row r="35" spans="1:14" ht="15">
      <c r="A35" s="8" t="s">
        <v>0</v>
      </c>
      <c r="B35" s="11">
        <v>9998245.030000001</v>
      </c>
      <c r="C35" s="11">
        <v>8333885.35</v>
      </c>
      <c r="D35" s="11">
        <v>9521830.35</v>
      </c>
      <c r="E35" s="11">
        <v>10489165.05</v>
      </c>
      <c r="F35" s="11">
        <v>9012954.96</v>
      </c>
      <c r="G35" s="11">
        <v>10396583.9</v>
      </c>
      <c r="H35" s="12">
        <v>10792338.51</v>
      </c>
      <c r="I35" s="12">
        <v>11733141.18</v>
      </c>
      <c r="J35" s="12">
        <v>10891829.36</v>
      </c>
      <c r="K35" s="12">
        <v>12787249.350000001</v>
      </c>
      <c r="L35" s="12">
        <v>11865365.459999999</v>
      </c>
      <c r="M35" s="12">
        <v>11890617.34</v>
      </c>
      <c r="N35" s="12">
        <v>127713205.84</v>
      </c>
    </row>
    <row r="36" spans="1:14" ht="15">
      <c r="A36" s="8" t="s">
        <v>19</v>
      </c>
      <c r="B36" s="12">
        <f>SUM(B35/B33/B63)</f>
        <v>126.25341171342316</v>
      </c>
      <c r="C36" s="12">
        <f aca="true" t="shared" si="11" ref="C36:N36">SUM(C35/C33/C63)</f>
        <v>108.96326511987431</v>
      </c>
      <c r="D36" s="12">
        <f t="shared" si="11"/>
        <v>110.23007436089844</v>
      </c>
      <c r="E36" s="12">
        <f t="shared" si="11"/>
        <v>121.49377483060172</v>
      </c>
      <c r="F36" s="12">
        <f t="shared" si="11"/>
        <v>112.47347363573913</v>
      </c>
      <c r="G36" s="12">
        <f t="shared" si="11"/>
        <v>120.16254897654906</v>
      </c>
      <c r="H36" s="12">
        <f t="shared" si="11"/>
        <v>126.00511978984238</v>
      </c>
      <c r="I36" s="12">
        <f t="shared" si="11"/>
        <v>132.84114708699502</v>
      </c>
      <c r="J36" s="12">
        <f t="shared" si="11"/>
        <v>122.7356800871198</v>
      </c>
      <c r="K36" s="12">
        <f t="shared" si="11"/>
        <v>138.52624201569463</v>
      </c>
      <c r="L36" s="12">
        <f t="shared" si="11"/>
        <v>129.83504902175338</v>
      </c>
      <c r="M36" s="12">
        <f t="shared" si="11"/>
        <v>135.80763761230818</v>
      </c>
      <c r="N36" s="12">
        <f t="shared" si="11"/>
        <v>124.07632666774967</v>
      </c>
    </row>
    <row r="37" spans="1:14" ht="15">
      <c r="A37" s="8" t="s">
        <v>16</v>
      </c>
      <c r="B37" s="24">
        <f aca="true" t="shared" si="12" ref="B37:N37">SUM(B35/B34)</f>
        <v>0.06134889783036945</v>
      </c>
      <c r="C37" s="24">
        <f t="shared" si="12"/>
        <v>0.05380764264983882</v>
      </c>
      <c r="D37" s="24">
        <f t="shared" si="12"/>
        <v>0.054583164445315885</v>
      </c>
      <c r="E37" s="24">
        <f t="shared" si="12"/>
        <v>0.05807766458329606</v>
      </c>
      <c r="F37" s="24">
        <f t="shared" si="12"/>
        <v>0.056866632362386475</v>
      </c>
      <c r="G37" s="24">
        <f t="shared" si="12"/>
        <v>0.05699677191945405</v>
      </c>
      <c r="H37" s="24">
        <f t="shared" si="12"/>
        <v>0.05870452593469254</v>
      </c>
      <c r="I37" s="24">
        <f t="shared" si="12"/>
        <v>0.05513276864955155</v>
      </c>
      <c r="J37" s="24">
        <f t="shared" si="12"/>
        <v>0.0555229815146004</v>
      </c>
      <c r="K37" s="24">
        <f t="shared" si="12"/>
        <v>0.05578441498168071</v>
      </c>
      <c r="L37" s="24">
        <f t="shared" si="12"/>
        <v>0.05435784672687615</v>
      </c>
      <c r="M37" s="24">
        <f t="shared" si="12"/>
        <v>0.05528805045485961</v>
      </c>
      <c r="N37" s="24">
        <f t="shared" si="12"/>
        <v>0.056280934765847154</v>
      </c>
    </row>
    <row r="38" spans="1:14" ht="15">
      <c r="A38" s="6"/>
      <c r="B38" s="13"/>
      <c r="C38" s="13"/>
      <c r="D38" s="13"/>
      <c r="E38" s="13"/>
      <c r="F38" s="13"/>
      <c r="G38" s="13"/>
      <c r="H38" s="6"/>
      <c r="I38" s="6"/>
      <c r="J38" s="6"/>
      <c r="K38" s="6"/>
      <c r="L38" s="6"/>
      <c r="M38" s="6"/>
      <c r="N38" s="6"/>
    </row>
    <row r="39" spans="1:14" ht="15">
      <c r="A39" s="21" t="s">
        <v>25</v>
      </c>
      <c r="B39" s="9">
        <v>177</v>
      </c>
      <c r="C39" s="9">
        <v>177</v>
      </c>
      <c r="D39" s="9">
        <v>202</v>
      </c>
      <c r="E39" s="9">
        <v>202</v>
      </c>
      <c r="F39" s="9">
        <v>209</v>
      </c>
      <c r="G39" s="9">
        <v>204</v>
      </c>
      <c r="H39" s="10">
        <v>208</v>
      </c>
      <c r="I39" s="10">
        <v>223</v>
      </c>
      <c r="J39" s="10">
        <v>218</v>
      </c>
      <c r="K39" s="10">
        <v>218</v>
      </c>
      <c r="L39" s="10">
        <v>215</v>
      </c>
      <c r="M39" s="10">
        <v>215</v>
      </c>
      <c r="N39" s="10">
        <v>2468</v>
      </c>
    </row>
    <row r="40" spans="1:14" ht="15">
      <c r="A40" s="8" t="s">
        <v>15</v>
      </c>
      <c r="B40" s="11">
        <v>25186810</v>
      </c>
      <c r="C40" s="11">
        <v>21668125</v>
      </c>
      <c r="D40" s="11">
        <v>25730938.8</v>
      </c>
      <c r="E40" s="11">
        <v>26178881.2</v>
      </c>
      <c r="F40" s="11">
        <v>22733755</v>
      </c>
      <c r="G40" s="11">
        <v>27370885</v>
      </c>
      <c r="H40" s="12">
        <v>30190125</v>
      </c>
      <c r="I40" s="12">
        <v>30555843</v>
      </c>
      <c r="J40" s="12">
        <v>27604604.4</v>
      </c>
      <c r="K40" s="12">
        <v>30901910.33</v>
      </c>
      <c r="L40" s="12">
        <v>29265422.58</v>
      </c>
      <c r="M40" s="12">
        <v>30246264.130000003</v>
      </c>
      <c r="N40" s="12">
        <v>327633564.44</v>
      </c>
    </row>
    <row r="41" spans="1:14" ht="15">
      <c r="A41" s="8" t="s">
        <v>0</v>
      </c>
      <c r="B41" s="11">
        <v>1410813.97</v>
      </c>
      <c r="C41" s="11">
        <v>1219131.63</v>
      </c>
      <c r="D41" s="11">
        <v>1425560.56</v>
      </c>
      <c r="E41" s="11">
        <v>1553880</v>
      </c>
      <c r="F41" s="11">
        <v>1265112.8</v>
      </c>
      <c r="G41" s="11">
        <v>1369926.55</v>
      </c>
      <c r="H41" s="12">
        <v>1596738.92</v>
      </c>
      <c r="I41" s="12">
        <v>1758908.57</v>
      </c>
      <c r="J41" s="12">
        <v>1322670.06</v>
      </c>
      <c r="K41" s="12">
        <v>1861190.11</v>
      </c>
      <c r="L41" s="12">
        <v>1698587.52</v>
      </c>
      <c r="M41" s="12">
        <v>1448677.35</v>
      </c>
      <c r="N41" s="12">
        <v>17931198.04</v>
      </c>
    </row>
    <row r="42" spans="1:14" ht="15">
      <c r="A42" s="8" t="s">
        <v>19</v>
      </c>
      <c r="B42" s="12">
        <f>SUM(B41/B39/B63)</f>
        <v>258.87302356220283</v>
      </c>
      <c r="C42" s="12">
        <f aca="true" t="shared" si="13" ref="C42:N42">SUM(C41/C39/C63)</f>
        <v>229.82146553332993</v>
      </c>
      <c r="D42" s="12">
        <f t="shared" si="13"/>
        <v>230.55310339919978</v>
      </c>
      <c r="E42" s="12">
        <f t="shared" si="13"/>
        <v>248.1443628233791</v>
      </c>
      <c r="F42" s="12">
        <f t="shared" si="13"/>
        <v>216.41656388509222</v>
      </c>
      <c r="G42" s="12">
        <f t="shared" si="13"/>
        <v>216.623426628716</v>
      </c>
      <c r="H42" s="12">
        <f t="shared" si="13"/>
        <v>255.88764743589743</v>
      </c>
      <c r="I42" s="12">
        <f t="shared" si="13"/>
        <v>267.01023617744124</v>
      </c>
      <c r="J42" s="12">
        <f t="shared" si="13"/>
        <v>204.69952271292203</v>
      </c>
      <c r="K42" s="12">
        <f t="shared" si="13"/>
        <v>277.3739217649969</v>
      </c>
      <c r="L42" s="12">
        <f t="shared" si="13"/>
        <v>254.85184096024005</v>
      </c>
      <c r="M42" s="12">
        <f t="shared" si="13"/>
        <v>226.64090770422175</v>
      </c>
      <c r="N42" s="12">
        <f t="shared" si="13"/>
        <v>240.82459439615016</v>
      </c>
    </row>
    <row r="43" spans="1:14" ht="15">
      <c r="A43" s="8" t="s">
        <v>16</v>
      </c>
      <c r="B43" s="24">
        <f aca="true" t="shared" si="14" ref="B43:N43">SUM(B41/B40)</f>
        <v>0.05601399978798426</v>
      </c>
      <c r="C43" s="24">
        <f t="shared" si="14"/>
        <v>0.05626382670397184</v>
      </c>
      <c r="D43" s="24">
        <f t="shared" si="14"/>
        <v>0.05540258639921836</v>
      </c>
      <c r="E43" s="24">
        <f t="shared" si="14"/>
        <v>0.0593562417021855</v>
      </c>
      <c r="F43" s="24">
        <f t="shared" si="14"/>
        <v>0.0556490909662746</v>
      </c>
      <c r="G43" s="24">
        <f t="shared" si="14"/>
        <v>0.05005050256869663</v>
      </c>
      <c r="H43" s="24">
        <f t="shared" si="14"/>
        <v>0.052889443816479725</v>
      </c>
      <c r="I43" s="24">
        <f t="shared" si="14"/>
        <v>0.057563738954935724</v>
      </c>
      <c r="J43" s="24">
        <f t="shared" si="14"/>
        <v>0.04791483481646997</v>
      </c>
      <c r="K43" s="24">
        <f t="shared" si="14"/>
        <v>0.06022896611000554</v>
      </c>
      <c r="L43" s="24">
        <f t="shared" si="14"/>
        <v>0.05804076518480944</v>
      </c>
      <c r="M43" s="24">
        <f t="shared" si="14"/>
        <v>0.04789607548798457</v>
      </c>
      <c r="N43" s="24">
        <f t="shared" si="14"/>
        <v>0.05472942941804049</v>
      </c>
    </row>
    <row r="44" spans="1:14" ht="15">
      <c r="A44" s="6"/>
      <c r="B44" s="11"/>
      <c r="C44" s="11"/>
      <c r="D44" s="11"/>
      <c r="E44" s="11"/>
      <c r="F44" s="11"/>
      <c r="G44" s="11"/>
      <c r="H44" s="12"/>
      <c r="I44" s="12"/>
      <c r="J44" s="12"/>
      <c r="K44" s="12"/>
      <c r="L44" s="12"/>
      <c r="M44" s="12"/>
      <c r="N44" s="6"/>
    </row>
    <row r="45" spans="1:14" ht="15">
      <c r="A45" s="21" t="s">
        <v>26</v>
      </c>
      <c r="B45" s="9">
        <v>247</v>
      </c>
      <c r="C45" s="9">
        <v>239</v>
      </c>
      <c r="D45" s="9">
        <v>272</v>
      </c>
      <c r="E45" s="9">
        <v>259</v>
      </c>
      <c r="F45" s="9">
        <v>265</v>
      </c>
      <c r="G45" s="9">
        <v>252</v>
      </c>
      <c r="H45" s="10">
        <v>254</v>
      </c>
      <c r="I45" s="10">
        <v>279</v>
      </c>
      <c r="J45" s="10">
        <v>277</v>
      </c>
      <c r="K45" s="10">
        <v>280</v>
      </c>
      <c r="L45" s="10">
        <v>267</v>
      </c>
      <c r="M45" s="10">
        <v>269</v>
      </c>
      <c r="N45" s="10">
        <v>3160</v>
      </c>
    </row>
    <row r="46" spans="1:14" ht="15">
      <c r="A46" s="8" t="s">
        <v>0</v>
      </c>
      <c r="B46" s="11">
        <v>2254609.06</v>
      </c>
      <c r="C46" s="11">
        <v>2027220.28</v>
      </c>
      <c r="D46" s="11">
        <v>2365537.32</v>
      </c>
      <c r="E46" s="11">
        <v>2468197.63</v>
      </c>
      <c r="F46" s="11">
        <v>2218055.56</v>
      </c>
      <c r="G46" s="11">
        <v>2516297.62</v>
      </c>
      <c r="H46" s="12">
        <v>2440742.41</v>
      </c>
      <c r="I46" s="12">
        <v>2491896.47</v>
      </c>
      <c r="J46" s="12">
        <v>2474310.31</v>
      </c>
      <c r="K46" s="12">
        <v>2759483.5</v>
      </c>
      <c r="L46" s="12">
        <v>2626128.55</v>
      </c>
      <c r="M46" s="12">
        <v>2494485.57</v>
      </c>
      <c r="N46" s="12">
        <v>29136964.28</v>
      </c>
    </row>
    <row r="47" spans="1:14" ht="15">
      <c r="A47" s="8" t="s">
        <v>19</v>
      </c>
      <c r="B47" s="11">
        <v>296.45897703260823</v>
      </c>
      <c r="C47" s="11">
        <v>283.01946018542947</v>
      </c>
      <c r="D47" s="11">
        <v>284.11722908699574</v>
      </c>
      <c r="E47" s="11">
        <v>307.41034126292186</v>
      </c>
      <c r="F47" s="11">
        <v>299.2499456965347</v>
      </c>
      <c r="G47" s="11">
        <v>322.10671018945214</v>
      </c>
      <c r="H47" s="12">
        <v>320.3074028871391</v>
      </c>
      <c r="I47" s="12">
        <v>302.35370908287894</v>
      </c>
      <c r="J47" s="12">
        <v>301.36734800761974</v>
      </c>
      <c r="K47" s="12">
        <v>320.1851271697763</v>
      </c>
      <c r="L47" s="12">
        <v>317.2802404252748</v>
      </c>
      <c r="M47" s="12">
        <v>311.91323772690276</v>
      </c>
      <c r="N47" s="12">
        <v>305.6285385119144</v>
      </c>
    </row>
    <row r="48" spans="1:14" ht="15">
      <c r="A48" s="6"/>
      <c r="B48" s="11"/>
      <c r="C48" s="11"/>
      <c r="D48" s="11"/>
      <c r="E48" s="11"/>
      <c r="F48" s="11"/>
      <c r="G48" s="11"/>
      <c r="H48" s="12"/>
      <c r="I48" s="12"/>
      <c r="J48" s="12"/>
      <c r="K48" s="12"/>
      <c r="L48" s="12"/>
      <c r="M48" s="12"/>
      <c r="N48" s="6"/>
    </row>
    <row r="49" spans="1:14" ht="15">
      <c r="A49" s="21" t="s">
        <v>27</v>
      </c>
      <c r="B49" s="9">
        <v>191</v>
      </c>
      <c r="C49" s="9">
        <v>184</v>
      </c>
      <c r="D49" s="9">
        <v>212</v>
      </c>
      <c r="E49" s="9">
        <v>203</v>
      </c>
      <c r="F49" s="9">
        <v>208</v>
      </c>
      <c r="G49" s="9">
        <v>199</v>
      </c>
      <c r="H49" s="10">
        <v>198</v>
      </c>
      <c r="I49" s="10">
        <v>214</v>
      </c>
      <c r="J49" s="10">
        <v>211</v>
      </c>
      <c r="K49" s="10">
        <v>213</v>
      </c>
      <c r="L49" s="10">
        <v>205</v>
      </c>
      <c r="M49" s="10">
        <v>207</v>
      </c>
      <c r="N49" s="10">
        <v>2445</v>
      </c>
    </row>
    <row r="50" spans="1:14" ht="15">
      <c r="A50" s="8" t="s">
        <v>0</v>
      </c>
      <c r="B50" s="11">
        <v>1436178.3</v>
      </c>
      <c r="C50" s="11">
        <v>1276630.72</v>
      </c>
      <c r="D50" s="11">
        <v>1509420.77</v>
      </c>
      <c r="E50" s="11">
        <v>1547696.87</v>
      </c>
      <c r="F50" s="11">
        <v>1372612.36</v>
      </c>
      <c r="G50" s="11">
        <v>1576828.21</v>
      </c>
      <c r="H50" s="12">
        <v>1536646.35</v>
      </c>
      <c r="I50" s="12">
        <v>1537638.09</v>
      </c>
      <c r="J50" s="12">
        <v>1551048.3</v>
      </c>
      <c r="K50" s="12">
        <v>1745372.5</v>
      </c>
      <c r="L50" s="12">
        <v>1701968.79</v>
      </c>
      <c r="M50" s="12">
        <v>1579305.31</v>
      </c>
      <c r="N50" s="12">
        <v>18371346.57</v>
      </c>
    </row>
    <row r="51" spans="1:14" ht="15">
      <c r="A51" s="8" t="s">
        <v>19</v>
      </c>
      <c r="B51" s="11">
        <v>244.21104628721164</v>
      </c>
      <c r="C51" s="11">
        <v>231.50518634576608</v>
      </c>
      <c r="D51" s="11">
        <v>232.60076094259492</v>
      </c>
      <c r="E51" s="11">
        <v>245.9394358811378</v>
      </c>
      <c r="F51" s="11">
        <v>235.93485465196224</v>
      </c>
      <c r="G51" s="11">
        <v>255.60515642729777</v>
      </c>
      <c r="H51" s="12">
        <v>258.69467171717173</v>
      </c>
      <c r="I51" s="12">
        <v>243.23712659533405</v>
      </c>
      <c r="J51" s="12">
        <v>248.0074160062935</v>
      </c>
      <c r="K51" s="12">
        <v>266.2195285640636</v>
      </c>
      <c r="L51" s="12">
        <v>267.8157025963808</v>
      </c>
      <c r="M51" s="12">
        <v>256.62611003053246</v>
      </c>
      <c r="N51" s="12">
        <v>249.05703432027545</v>
      </c>
    </row>
    <row r="52" spans="1:14" ht="15">
      <c r="A52" s="6"/>
      <c r="B52" s="13"/>
      <c r="C52" s="13"/>
      <c r="D52" s="13"/>
      <c r="E52" s="13"/>
      <c r="F52" s="13"/>
      <c r="G52" s="13"/>
      <c r="H52" s="6"/>
      <c r="I52" s="6"/>
      <c r="J52" s="6"/>
      <c r="K52" s="6"/>
      <c r="L52" s="6"/>
      <c r="M52" s="6"/>
      <c r="N52" s="6"/>
    </row>
    <row r="53" spans="1:14" ht="15">
      <c r="A53" s="21" t="s">
        <v>28</v>
      </c>
      <c r="B53" s="9">
        <v>56</v>
      </c>
      <c r="C53" s="9">
        <v>55</v>
      </c>
      <c r="D53" s="9">
        <v>60</v>
      </c>
      <c r="E53" s="9">
        <v>56</v>
      </c>
      <c r="F53" s="9">
        <v>57</v>
      </c>
      <c r="G53" s="9">
        <v>53</v>
      </c>
      <c r="H53" s="10">
        <v>56</v>
      </c>
      <c r="I53" s="10">
        <v>65</v>
      </c>
      <c r="J53" s="10">
        <v>66</v>
      </c>
      <c r="K53" s="10">
        <v>67</v>
      </c>
      <c r="L53" s="10">
        <v>62</v>
      </c>
      <c r="M53" s="10">
        <v>62</v>
      </c>
      <c r="N53" s="10">
        <v>715</v>
      </c>
    </row>
    <row r="54" spans="1:14" ht="15">
      <c r="A54" s="8" t="s">
        <v>0</v>
      </c>
      <c r="B54" s="11">
        <v>818430.76</v>
      </c>
      <c r="C54" s="11">
        <v>750589.56</v>
      </c>
      <c r="D54" s="11">
        <v>856116.55</v>
      </c>
      <c r="E54" s="11">
        <v>920500.76</v>
      </c>
      <c r="F54" s="11">
        <v>845443.2</v>
      </c>
      <c r="G54" s="11">
        <v>939469.41</v>
      </c>
      <c r="H54" s="12">
        <v>904096.06</v>
      </c>
      <c r="I54" s="12">
        <v>954258.38</v>
      </c>
      <c r="J54" s="12">
        <v>923262.01</v>
      </c>
      <c r="K54" s="12">
        <v>1014111</v>
      </c>
      <c r="L54" s="12">
        <v>924159.76</v>
      </c>
      <c r="M54" s="12">
        <v>915180.26</v>
      </c>
      <c r="N54" s="12">
        <v>10765617.71</v>
      </c>
    </row>
    <row r="55" spans="1:14" ht="15">
      <c r="A55" s="8" t="s">
        <v>19</v>
      </c>
      <c r="B55" s="11">
        <v>474.6617408249432</v>
      </c>
      <c r="C55" s="11">
        <v>455.3581217581218</v>
      </c>
      <c r="D55" s="11">
        <v>466.1420831972123</v>
      </c>
      <c r="E55" s="11">
        <v>530.2423732718894</v>
      </c>
      <c r="F55" s="11">
        <v>530.2944884556762</v>
      </c>
      <c r="G55" s="11">
        <v>571.8012233718807</v>
      </c>
      <c r="H55" s="12">
        <v>538.1524166666667</v>
      </c>
      <c r="I55" s="12">
        <v>496.98368834956517</v>
      </c>
      <c r="J55" s="12">
        <v>471.9574336482231</v>
      </c>
      <c r="K55" s="12">
        <v>491.7474033342061</v>
      </c>
      <c r="L55" s="12">
        <v>480.8323413111342</v>
      </c>
      <c r="M55" s="12">
        <v>496.5009060034938</v>
      </c>
      <c r="N55" s="12">
        <v>499.0793465518544</v>
      </c>
    </row>
    <row r="56" spans="1:14" ht="15">
      <c r="A56" s="6"/>
      <c r="B56" s="13"/>
      <c r="C56" s="13"/>
      <c r="D56" s="13"/>
      <c r="E56" s="13"/>
      <c r="F56" s="13"/>
      <c r="G56" s="13"/>
      <c r="H56" s="6"/>
      <c r="I56" s="6"/>
      <c r="J56" s="6"/>
      <c r="K56" s="6"/>
      <c r="L56" s="6"/>
      <c r="M56" s="6"/>
      <c r="N56" s="6"/>
    </row>
    <row r="57" spans="1:14" ht="15">
      <c r="A57" s="6" t="s">
        <v>29</v>
      </c>
      <c r="B57" s="25">
        <f>SUM(B3+B45)</f>
        <v>11496</v>
      </c>
      <c r="C57" s="25">
        <f aca="true" t="shared" si="15" ref="C57:N57">SUM(C3+C45)</f>
        <v>11318</v>
      </c>
      <c r="D57" s="25">
        <f t="shared" si="15"/>
        <v>12359</v>
      </c>
      <c r="E57" s="25">
        <f t="shared" si="15"/>
        <v>12152</v>
      </c>
      <c r="F57" s="25">
        <f t="shared" si="15"/>
        <v>12555</v>
      </c>
      <c r="G57" s="25">
        <f t="shared" si="15"/>
        <v>12243</v>
      </c>
      <c r="H57" s="25">
        <f t="shared" si="15"/>
        <v>12406</v>
      </c>
      <c r="I57" s="25">
        <f t="shared" si="15"/>
        <v>13126</v>
      </c>
      <c r="J57" s="25">
        <f t="shared" si="15"/>
        <v>13003</v>
      </c>
      <c r="K57" s="25">
        <f t="shared" si="15"/>
        <v>13169</v>
      </c>
      <c r="L57" s="25">
        <f t="shared" si="15"/>
        <v>13049</v>
      </c>
      <c r="M57" s="25">
        <f t="shared" si="15"/>
        <v>13055</v>
      </c>
      <c r="N57" s="25">
        <f t="shared" si="15"/>
        <v>149931</v>
      </c>
    </row>
    <row r="58" spans="1:14" ht="15">
      <c r="A58" s="21" t="s">
        <v>30</v>
      </c>
      <c r="B58" s="11">
        <v>29295460.21</v>
      </c>
      <c r="C58" s="11">
        <v>24391813.16</v>
      </c>
      <c r="D58" s="11">
        <v>27647048.27</v>
      </c>
      <c r="E58" s="11">
        <v>29921206.419999998</v>
      </c>
      <c r="F58" s="11">
        <v>26748120.61</v>
      </c>
      <c r="G58" s="11">
        <v>30441437.82</v>
      </c>
      <c r="H58" s="12">
        <v>30695046.87</v>
      </c>
      <c r="I58" s="12">
        <v>33051923.41</v>
      </c>
      <c r="J58" s="12">
        <v>32040882.97</v>
      </c>
      <c r="K58" s="12">
        <v>38171696.89</v>
      </c>
      <c r="L58" s="12">
        <v>35410512.620000005</v>
      </c>
      <c r="M58" s="12">
        <v>33629785.83</v>
      </c>
      <c r="N58" s="12">
        <v>371444935.08</v>
      </c>
    </row>
    <row r="59" spans="1:14" ht="15">
      <c r="A59" s="21" t="s">
        <v>19</v>
      </c>
      <c r="B59" s="12">
        <f>SUM(B58/B57/B63)</f>
        <v>82.76445904451168</v>
      </c>
      <c r="C59" s="12">
        <f aca="true" t="shared" si="16" ref="C59:N59">SUM(C58/C57/C63)</f>
        <v>71.90972901392881</v>
      </c>
      <c r="D59" s="12">
        <f t="shared" si="16"/>
        <v>73.08060078085906</v>
      </c>
      <c r="E59" s="12">
        <f t="shared" si="16"/>
        <v>79.42727181507358</v>
      </c>
      <c r="F59" s="12">
        <f t="shared" si="16"/>
        <v>76.17002346628712</v>
      </c>
      <c r="G59" s="12">
        <f t="shared" si="16"/>
        <v>80.20761783560323</v>
      </c>
      <c r="H59" s="12">
        <f t="shared" si="16"/>
        <v>82.47366024504272</v>
      </c>
      <c r="I59" s="12">
        <f t="shared" si="16"/>
        <v>85.24204238983216</v>
      </c>
      <c r="J59" s="12">
        <f t="shared" si="16"/>
        <v>83.13477272399403</v>
      </c>
      <c r="K59" s="12">
        <f t="shared" si="16"/>
        <v>94.171622582639</v>
      </c>
      <c r="L59" s="12">
        <f t="shared" si="16"/>
        <v>87.53732858036336</v>
      </c>
      <c r="M59" s="12">
        <f t="shared" si="16"/>
        <v>86.64675770173614</v>
      </c>
      <c r="N59" s="12">
        <f t="shared" si="16"/>
        <v>82.11825061659125</v>
      </c>
    </row>
    <row r="60" spans="1:14" ht="15">
      <c r="A60" s="21"/>
      <c r="B60" s="11"/>
      <c r="C60" s="11"/>
      <c r="D60" s="11"/>
      <c r="E60" s="11"/>
      <c r="F60" s="11"/>
      <c r="G60" s="11"/>
      <c r="H60" s="12"/>
      <c r="I60" s="12"/>
      <c r="J60" s="12"/>
      <c r="K60" s="14"/>
      <c r="L60" s="14"/>
      <c r="M60" s="14"/>
      <c r="N60" s="6"/>
    </row>
    <row r="61" spans="1:14" ht="15">
      <c r="A61" s="21" t="s">
        <v>31</v>
      </c>
      <c r="B61" s="11">
        <v>821148.25</v>
      </c>
      <c r="C61" s="11">
        <v>1589317.9</v>
      </c>
      <c r="D61" s="11">
        <v>2273532.44</v>
      </c>
      <c r="E61" s="11">
        <v>3172634.29</v>
      </c>
      <c r="F61" s="11">
        <v>3266342.7</v>
      </c>
      <c r="G61" s="11">
        <v>4084908.8</v>
      </c>
      <c r="H61" s="12">
        <v>4288131.61</v>
      </c>
      <c r="I61" s="12">
        <v>4711394.6</v>
      </c>
      <c r="J61" s="12">
        <v>4581484.57</v>
      </c>
      <c r="K61" s="12">
        <v>5668436.1</v>
      </c>
      <c r="L61" s="12">
        <v>5415354.74</v>
      </c>
      <c r="M61" s="12">
        <v>5298416.29</v>
      </c>
      <c r="N61" s="12">
        <v>45171102.29</v>
      </c>
    </row>
    <row r="62" spans="1:14" ht="15">
      <c r="A62" s="21" t="s">
        <v>32</v>
      </c>
      <c r="B62" s="9">
        <v>58</v>
      </c>
      <c r="C62" s="9">
        <v>58</v>
      </c>
      <c r="D62" s="9">
        <v>59</v>
      </c>
      <c r="E62" s="9">
        <v>57</v>
      </c>
      <c r="F62" s="9">
        <v>58</v>
      </c>
      <c r="G62" s="9">
        <v>56</v>
      </c>
      <c r="H62" s="10">
        <v>57</v>
      </c>
      <c r="I62" s="10">
        <v>59</v>
      </c>
      <c r="J62" s="10">
        <v>59</v>
      </c>
      <c r="K62" s="10">
        <v>60</v>
      </c>
      <c r="L62" s="10">
        <v>59</v>
      </c>
      <c r="M62" s="10">
        <v>59</v>
      </c>
      <c r="N62" s="10">
        <v>699</v>
      </c>
    </row>
    <row r="63" spans="1:14" ht="15">
      <c r="A63" s="21" t="s">
        <v>33</v>
      </c>
      <c r="B63" s="11">
        <v>30.79</v>
      </c>
      <c r="C63" s="11">
        <v>29.97</v>
      </c>
      <c r="D63" s="11">
        <v>30.61</v>
      </c>
      <c r="E63" s="11">
        <v>31</v>
      </c>
      <c r="F63" s="11">
        <v>27.97</v>
      </c>
      <c r="G63" s="11">
        <v>31</v>
      </c>
      <c r="H63" s="12">
        <v>30</v>
      </c>
      <c r="I63" s="12">
        <v>29.54</v>
      </c>
      <c r="J63" s="15">
        <v>29.64</v>
      </c>
      <c r="K63" s="15">
        <v>30.78</v>
      </c>
      <c r="L63" s="15">
        <v>31</v>
      </c>
      <c r="M63" s="15">
        <v>29.73</v>
      </c>
      <c r="N63" s="12">
        <v>30.169166666666666</v>
      </c>
    </row>
    <row r="64" spans="1:14" ht="15">
      <c r="A64" s="6"/>
      <c r="B64" s="13"/>
      <c r="C64" s="13"/>
      <c r="D64" s="13"/>
      <c r="E64" s="13"/>
      <c r="F64" s="13"/>
      <c r="G64" s="13"/>
      <c r="H64" s="6"/>
      <c r="I64" s="6"/>
      <c r="J64" s="6"/>
      <c r="K64" s="6"/>
      <c r="L64" s="6"/>
      <c r="M64" s="6"/>
      <c r="N64" s="6"/>
    </row>
    <row r="65" spans="1:14" ht="20.25">
      <c r="A65" s="19" t="s">
        <v>34</v>
      </c>
      <c r="B65" s="13"/>
      <c r="C65" s="13"/>
      <c r="D65" s="13"/>
      <c r="E65" s="13"/>
      <c r="F65" s="13"/>
      <c r="G65" s="13"/>
      <c r="H65" s="6"/>
      <c r="I65" s="6"/>
      <c r="J65" s="6"/>
      <c r="K65" s="6"/>
      <c r="L65" s="6"/>
      <c r="M65" s="6"/>
      <c r="N65" s="6"/>
    </row>
    <row r="66" spans="1:14" ht="15.75" thickBot="1">
      <c r="A66" s="20" t="s">
        <v>14</v>
      </c>
      <c r="B66" s="7" t="s">
        <v>1</v>
      </c>
      <c r="C66" s="7" t="s">
        <v>2</v>
      </c>
      <c r="D66" s="7" t="s">
        <v>3</v>
      </c>
      <c r="E66" s="7" t="s">
        <v>4</v>
      </c>
      <c r="F66" s="7" t="s">
        <v>5</v>
      </c>
      <c r="G66" s="7" t="s">
        <v>35</v>
      </c>
      <c r="H66" s="7" t="s">
        <v>6</v>
      </c>
      <c r="I66" s="7" t="s">
        <v>7</v>
      </c>
      <c r="J66" s="7" t="s">
        <v>8</v>
      </c>
      <c r="K66" s="7" t="s">
        <v>36</v>
      </c>
      <c r="L66" s="7" t="s">
        <v>9</v>
      </c>
      <c r="M66" s="7" t="s">
        <v>10</v>
      </c>
      <c r="N66" s="7" t="s">
        <v>11</v>
      </c>
    </row>
    <row r="67" spans="1:14" ht="15.75" thickTop="1">
      <c r="A67" s="8" t="s">
        <v>18</v>
      </c>
      <c r="B67" s="22">
        <f aca="true" t="shared" si="17" ref="B67:N69">SUM(B73+B79+B85+B91+B97+B103)</f>
        <v>3400</v>
      </c>
      <c r="C67" s="22">
        <f t="shared" si="17"/>
        <v>3498</v>
      </c>
      <c r="D67" s="22">
        <f t="shared" si="17"/>
        <v>3545</v>
      </c>
      <c r="E67" s="22">
        <f t="shared" si="17"/>
        <v>3456</v>
      </c>
      <c r="F67" s="22">
        <f t="shared" si="17"/>
        <v>3679</v>
      </c>
      <c r="G67" s="22">
        <f t="shared" si="17"/>
        <v>3686</v>
      </c>
      <c r="H67" s="22">
        <f t="shared" si="17"/>
        <v>3742</v>
      </c>
      <c r="I67" s="22">
        <f t="shared" si="17"/>
        <v>3891</v>
      </c>
      <c r="J67" s="22">
        <f t="shared" si="17"/>
        <v>3889</v>
      </c>
      <c r="K67" s="22">
        <f t="shared" si="17"/>
        <v>4018</v>
      </c>
      <c r="L67" s="22">
        <f t="shared" si="17"/>
        <v>4064</v>
      </c>
      <c r="M67" s="22">
        <f t="shared" si="17"/>
        <v>4051</v>
      </c>
      <c r="N67" s="22">
        <f t="shared" si="17"/>
        <v>44919</v>
      </c>
    </row>
    <row r="68" spans="1:14" ht="15">
      <c r="A68" s="8" t="s">
        <v>15</v>
      </c>
      <c r="B68" s="23">
        <f t="shared" si="17"/>
        <v>96776239</v>
      </c>
      <c r="C68" s="23">
        <f t="shared" si="17"/>
        <v>76172722.65</v>
      </c>
      <c r="D68" s="23">
        <f t="shared" si="17"/>
        <v>83942635.86</v>
      </c>
      <c r="E68" s="23">
        <f t="shared" si="17"/>
        <v>90371336.74000001</v>
      </c>
      <c r="F68" s="23">
        <f t="shared" si="17"/>
        <v>86641719.52000001</v>
      </c>
      <c r="G68" s="23">
        <f t="shared" si="17"/>
        <v>95110879.30000001</v>
      </c>
      <c r="H68" s="23">
        <f t="shared" si="17"/>
        <v>96199331.5</v>
      </c>
      <c r="I68" s="23">
        <f t="shared" si="17"/>
        <v>111887510.05</v>
      </c>
      <c r="J68" s="23">
        <f t="shared" si="17"/>
        <v>112279746.97</v>
      </c>
      <c r="K68" s="23">
        <f t="shared" si="17"/>
        <v>135215245.98000002</v>
      </c>
      <c r="L68" s="23">
        <f t="shared" si="17"/>
        <v>123255122.5</v>
      </c>
      <c r="M68" s="23">
        <f t="shared" si="17"/>
        <v>131153542.5</v>
      </c>
      <c r="N68" s="23">
        <f t="shared" si="17"/>
        <v>1239006032.5700002</v>
      </c>
    </row>
    <row r="69" spans="1:14" ht="15">
      <c r="A69" s="8" t="s">
        <v>0</v>
      </c>
      <c r="B69" s="23">
        <f t="shared" si="17"/>
        <v>7038869.079999999</v>
      </c>
      <c r="C69" s="23">
        <f t="shared" si="17"/>
        <v>5247191.199999999</v>
      </c>
      <c r="D69" s="23">
        <f t="shared" si="17"/>
        <v>5781641.09</v>
      </c>
      <c r="E69" s="23">
        <f t="shared" si="17"/>
        <v>6205846.2</v>
      </c>
      <c r="F69" s="23">
        <f t="shared" si="17"/>
        <v>5828322.3100000005</v>
      </c>
      <c r="G69" s="23">
        <f t="shared" si="17"/>
        <v>6260752.49</v>
      </c>
      <c r="H69" s="23">
        <f t="shared" si="17"/>
        <v>6375658.41</v>
      </c>
      <c r="I69" s="23">
        <f t="shared" si="17"/>
        <v>7495025.609999999</v>
      </c>
      <c r="J69" s="23">
        <f t="shared" si="17"/>
        <v>7751041.71</v>
      </c>
      <c r="K69" s="23">
        <f t="shared" si="17"/>
        <v>9350396.99</v>
      </c>
      <c r="L69" s="23">
        <f t="shared" si="17"/>
        <v>8492314.29</v>
      </c>
      <c r="M69" s="23">
        <f t="shared" si="17"/>
        <v>8413536.43</v>
      </c>
      <c r="N69" s="23">
        <f t="shared" si="17"/>
        <v>84240595.80999999</v>
      </c>
    </row>
    <row r="70" spans="1:14" ht="15">
      <c r="A70" s="8" t="s">
        <v>19</v>
      </c>
      <c r="B70" s="12">
        <f aca="true" t="shared" si="18" ref="B70:N70">SUM(B69/B67/B127)</f>
        <v>66.78243908918405</v>
      </c>
      <c r="C70" s="12">
        <f t="shared" si="18"/>
        <v>50.15227883001013</v>
      </c>
      <c r="D70" s="12">
        <f t="shared" si="18"/>
        <v>52.61059274762273</v>
      </c>
      <c r="E70" s="12">
        <f t="shared" si="18"/>
        <v>57.92493839605735</v>
      </c>
      <c r="F70" s="12">
        <f t="shared" si="18"/>
        <v>56.74117941526717</v>
      </c>
      <c r="G70" s="12">
        <f t="shared" si="18"/>
        <v>54.79103574116535</v>
      </c>
      <c r="H70" s="12">
        <f t="shared" si="18"/>
        <v>56.79367904863709</v>
      </c>
      <c r="I70" s="12">
        <f t="shared" si="18"/>
        <v>63.280112449937526</v>
      </c>
      <c r="J70" s="12">
        <f t="shared" si="18"/>
        <v>68.34938499111665</v>
      </c>
      <c r="K70" s="12">
        <f t="shared" si="18"/>
        <v>75.62974245081405</v>
      </c>
      <c r="L70" s="12">
        <f t="shared" si="18"/>
        <v>67.40787949263398</v>
      </c>
      <c r="M70" s="12">
        <f t="shared" si="18"/>
        <v>70.69106830390398</v>
      </c>
      <c r="N70" s="12">
        <f t="shared" si="18"/>
        <v>62.06814298576166</v>
      </c>
    </row>
    <row r="71" spans="1:14" ht="15">
      <c r="A71" s="8" t="s">
        <v>16</v>
      </c>
      <c r="B71" s="24">
        <f aca="true" t="shared" si="19" ref="B71:N71">SUM(B69/B68)</f>
        <v>0.0727334431750339</v>
      </c>
      <c r="C71" s="24">
        <f t="shared" si="19"/>
        <v>0.0688854358549044</v>
      </c>
      <c r="D71" s="24">
        <f t="shared" si="19"/>
        <v>0.06887609652432947</v>
      </c>
      <c r="E71" s="24">
        <f t="shared" si="19"/>
        <v>0.06867051461078122</v>
      </c>
      <c r="F71" s="24">
        <f t="shared" si="19"/>
        <v>0.06726923637122201</v>
      </c>
      <c r="G71" s="24">
        <f t="shared" si="19"/>
        <v>0.06582582913834968</v>
      </c>
      <c r="H71" s="24">
        <f t="shared" si="19"/>
        <v>0.06627549599967854</v>
      </c>
      <c r="I71" s="24">
        <f t="shared" si="19"/>
        <v>0.06698715170844934</v>
      </c>
      <c r="J71" s="24">
        <f t="shared" si="19"/>
        <v>0.06903330225771705</v>
      </c>
      <c r="K71" s="24">
        <f t="shared" si="19"/>
        <v>0.06915194305369261</v>
      </c>
      <c r="L71" s="24">
        <f t="shared" si="19"/>
        <v>0.06890029491472048</v>
      </c>
      <c r="M71" s="24">
        <f t="shared" si="19"/>
        <v>0.06415027966171787</v>
      </c>
      <c r="N71" s="24">
        <f t="shared" si="19"/>
        <v>0.06799046461078521</v>
      </c>
    </row>
    <row r="72" spans="1:14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5">
      <c r="A73" s="21" t="s">
        <v>20</v>
      </c>
      <c r="B73" s="9">
        <v>798</v>
      </c>
      <c r="C73" s="9">
        <v>818</v>
      </c>
      <c r="D73" s="9">
        <v>838</v>
      </c>
      <c r="E73" s="9">
        <v>805</v>
      </c>
      <c r="F73" s="9">
        <v>872</v>
      </c>
      <c r="G73" s="9">
        <v>878</v>
      </c>
      <c r="H73" s="10">
        <v>889</v>
      </c>
      <c r="I73" s="10">
        <v>964</v>
      </c>
      <c r="J73" s="10">
        <v>994</v>
      </c>
      <c r="K73" s="10">
        <v>1044</v>
      </c>
      <c r="L73" s="10">
        <v>1046</v>
      </c>
      <c r="M73" s="10">
        <v>1045</v>
      </c>
      <c r="N73" s="10">
        <v>10991</v>
      </c>
    </row>
    <row r="74" spans="1:14" ht="15">
      <c r="A74" s="8" t="s">
        <v>15</v>
      </c>
      <c r="B74" s="11">
        <v>9130580.6</v>
      </c>
      <c r="C74" s="11">
        <v>6799177.15</v>
      </c>
      <c r="D74" s="11">
        <v>7244947.73</v>
      </c>
      <c r="E74" s="11">
        <v>8176579.92</v>
      </c>
      <c r="F74" s="11">
        <v>7715262.6</v>
      </c>
      <c r="G74" s="11">
        <v>8788105.6</v>
      </c>
      <c r="H74" s="12">
        <v>9118162.75</v>
      </c>
      <c r="I74" s="12">
        <v>10468502.3</v>
      </c>
      <c r="J74" s="12">
        <v>11413211.05</v>
      </c>
      <c r="K74" s="12">
        <v>13800236.8</v>
      </c>
      <c r="L74" s="12">
        <v>12068313.15</v>
      </c>
      <c r="M74" s="12">
        <v>14939715.25</v>
      </c>
      <c r="N74" s="12">
        <v>119662794.9</v>
      </c>
    </row>
    <row r="75" spans="1:14" ht="15">
      <c r="A75" s="8" t="s">
        <v>0</v>
      </c>
      <c r="B75" s="11">
        <v>950626.62</v>
      </c>
      <c r="C75" s="11">
        <v>674411.56</v>
      </c>
      <c r="D75" s="11">
        <v>733145.35</v>
      </c>
      <c r="E75" s="11">
        <v>826594.51</v>
      </c>
      <c r="F75" s="11">
        <v>811480.95</v>
      </c>
      <c r="G75" s="11">
        <v>832007.5</v>
      </c>
      <c r="H75" s="12">
        <v>869929.68</v>
      </c>
      <c r="I75" s="12">
        <v>1021056.42</v>
      </c>
      <c r="J75" s="12">
        <v>1129332.96</v>
      </c>
      <c r="K75" s="12">
        <v>1355902.24</v>
      </c>
      <c r="L75" s="12">
        <v>1294222.56</v>
      </c>
      <c r="M75" s="12">
        <v>1217188.4</v>
      </c>
      <c r="N75" s="12">
        <v>11715898.75</v>
      </c>
    </row>
    <row r="76" spans="1:14" ht="15">
      <c r="A76" s="8" t="s">
        <v>19</v>
      </c>
      <c r="B76" s="12">
        <f aca="true" t="shared" si="20" ref="B76:N76">SUM(B75/B73/B127)</f>
        <v>38.427788018433176</v>
      </c>
      <c r="C76" s="12">
        <f t="shared" si="20"/>
        <v>27.564828143762995</v>
      </c>
      <c r="D76" s="12">
        <f t="shared" si="20"/>
        <v>28.221778042959425</v>
      </c>
      <c r="E76" s="12">
        <f t="shared" si="20"/>
        <v>33.12340252454418</v>
      </c>
      <c r="F76" s="12">
        <f t="shared" si="20"/>
        <v>33.33085314200468</v>
      </c>
      <c r="G76" s="12">
        <f t="shared" si="20"/>
        <v>30.568282019251964</v>
      </c>
      <c r="H76" s="12">
        <f t="shared" si="20"/>
        <v>32.61828571428571</v>
      </c>
      <c r="I76" s="12">
        <f t="shared" si="20"/>
        <v>34.795898741010134</v>
      </c>
      <c r="J76" s="12">
        <f t="shared" si="20"/>
        <v>38.96261519735698</v>
      </c>
      <c r="K76" s="12">
        <f t="shared" si="20"/>
        <v>42.208545169512526</v>
      </c>
      <c r="L76" s="12">
        <f t="shared" si="20"/>
        <v>39.91311170048726</v>
      </c>
      <c r="M76" s="12">
        <f t="shared" si="20"/>
        <v>39.64511873780621</v>
      </c>
      <c r="N76" s="12">
        <f t="shared" si="20"/>
        <v>35.27896238965424</v>
      </c>
    </row>
    <row r="77" spans="1:14" ht="15">
      <c r="A77" s="8" t="s">
        <v>16</v>
      </c>
      <c r="B77" s="24">
        <f aca="true" t="shared" si="21" ref="B77:N77">SUM(B75/B74)</f>
        <v>0.1041145860976245</v>
      </c>
      <c r="C77" s="24">
        <f t="shared" si="21"/>
        <v>0.09919017332854756</v>
      </c>
      <c r="D77" s="24">
        <f t="shared" si="21"/>
        <v>0.10119401510161066</v>
      </c>
      <c r="E77" s="24">
        <f t="shared" si="21"/>
        <v>0.1010929408245789</v>
      </c>
      <c r="F77" s="24">
        <f t="shared" si="21"/>
        <v>0.10517865587621088</v>
      </c>
      <c r="G77" s="24">
        <f t="shared" si="21"/>
        <v>0.09467427200692718</v>
      </c>
      <c r="H77" s="24">
        <f t="shared" si="21"/>
        <v>0.09540624617607314</v>
      </c>
      <c r="I77" s="24">
        <f t="shared" si="21"/>
        <v>0.09753605537250538</v>
      </c>
      <c r="J77" s="24">
        <f t="shared" si="21"/>
        <v>0.09894962557447844</v>
      </c>
      <c r="K77" s="24">
        <f t="shared" si="21"/>
        <v>0.0982520995581757</v>
      </c>
      <c r="L77" s="24">
        <f t="shared" si="21"/>
        <v>0.10724138029182645</v>
      </c>
      <c r="M77" s="24">
        <f t="shared" si="21"/>
        <v>0.08147333330198511</v>
      </c>
      <c r="N77" s="24">
        <f t="shared" si="21"/>
        <v>0.09790761414014072</v>
      </c>
    </row>
    <row r="78" spans="1:14" ht="15">
      <c r="A78" s="6"/>
      <c r="B78" s="11"/>
      <c r="C78" s="11"/>
      <c r="D78" s="11"/>
      <c r="E78" s="11"/>
      <c r="F78" s="11"/>
      <c r="G78" s="11"/>
      <c r="H78" s="12"/>
      <c r="I78" s="12"/>
      <c r="J78" s="12"/>
      <c r="K78" s="12"/>
      <c r="L78" s="12"/>
      <c r="M78" s="12"/>
      <c r="N78" s="6"/>
    </row>
    <row r="79" spans="1:14" ht="15">
      <c r="A79" s="21" t="s">
        <v>21</v>
      </c>
      <c r="B79" s="9">
        <v>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9</v>
      </c>
    </row>
    <row r="80" spans="1:14" ht="15">
      <c r="A80" s="8" t="s">
        <v>15</v>
      </c>
      <c r="B80" s="11">
        <v>7311.4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7311.4</v>
      </c>
    </row>
    <row r="81" spans="1:14" ht="15">
      <c r="A81" s="8" t="s">
        <v>0</v>
      </c>
      <c r="B81" s="11">
        <v>-1505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-1505</v>
      </c>
    </row>
    <row r="82" spans="1:14" ht="15">
      <c r="A82" s="8" t="s">
        <v>19</v>
      </c>
      <c r="B82" s="12">
        <f>SUM(B81/B79/B127)</f>
        <v>-5.39426523297491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f>SUM(N81/N79/N127)</f>
        <v>-5.534410796697741</v>
      </c>
    </row>
    <row r="83" spans="1:14" ht="15">
      <c r="A83" s="8" t="s">
        <v>16</v>
      </c>
      <c r="B83" s="24">
        <f>SUM(B81/B80)</f>
        <v>-0.20584293021856281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f>SUM(N81/N80)</f>
        <v>-0.20584293021856281</v>
      </c>
    </row>
    <row r="84" spans="1:14" ht="15">
      <c r="A84" s="6"/>
      <c r="B84" s="11"/>
      <c r="C84" s="11"/>
      <c r="D84" s="11"/>
      <c r="E84" s="11"/>
      <c r="F84" s="11"/>
      <c r="G84" s="11"/>
      <c r="H84" s="12"/>
      <c r="I84" s="12"/>
      <c r="J84" s="12"/>
      <c r="K84" s="12"/>
      <c r="L84" s="12"/>
      <c r="M84" s="12"/>
      <c r="N84" s="6"/>
    </row>
    <row r="85" spans="1:14" ht="15">
      <c r="A85" s="21" t="s">
        <v>22</v>
      </c>
      <c r="B85" s="9">
        <v>1884</v>
      </c>
      <c r="C85" s="9">
        <v>1936</v>
      </c>
      <c r="D85" s="9">
        <v>1952</v>
      </c>
      <c r="E85" s="9">
        <v>1909</v>
      </c>
      <c r="F85" s="9">
        <v>2019</v>
      </c>
      <c r="G85" s="9">
        <v>2004</v>
      </c>
      <c r="H85" s="10">
        <v>2036</v>
      </c>
      <c r="I85" s="10">
        <v>2082</v>
      </c>
      <c r="J85" s="10">
        <v>2045</v>
      </c>
      <c r="K85" s="10">
        <v>2088</v>
      </c>
      <c r="L85" s="10">
        <v>2135</v>
      </c>
      <c r="M85" s="10">
        <v>2131</v>
      </c>
      <c r="N85" s="10">
        <v>24221</v>
      </c>
    </row>
    <row r="86" spans="1:14" ht="15">
      <c r="A86" s="8" t="s">
        <v>15</v>
      </c>
      <c r="B86" s="11">
        <v>45624568</v>
      </c>
      <c r="C86" s="11">
        <v>35922563.5</v>
      </c>
      <c r="D86" s="11">
        <v>38478431.18</v>
      </c>
      <c r="E86" s="11">
        <v>41402349.82</v>
      </c>
      <c r="F86" s="11">
        <v>39557539.92</v>
      </c>
      <c r="G86" s="11">
        <v>42509161.7</v>
      </c>
      <c r="H86" s="12">
        <v>44318633.5</v>
      </c>
      <c r="I86" s="12">
        <v>52782183.75</v>
      </c>
      <c r="J86" s="12">
        <v>52047474.67</v>
      </c>
      <c r="K86" s="12">
        <v>62602750.68</v>
      </c>
      <c r="L86" s="12">
        <v>55522969.65</v>
      </c>
      <c r="M86" s="12">
        <v>55963860.25</v>
      </c>
      <c r="N86" s="12">
        <v>566732486.62</v>
      </c>
    </row>
    <row r="87" spans="1:14" ht="15">
      <c r="A87" s="8" t="s">
        <v>0</v>
      </c>
      <c r="B87" s="11">
        <v>3388585.03</v>
      </c>
      <c r="C87" s="11">
        <v>2546013.5</v>
      </c>
      <c r="D87" s="11">
        <v>2662395.32</v>
      </c>
      <c r="E87" s="11">
        <v>2746029.53</v>
      </c>
      <c r="F87" s="11">
        <v>2702256.25</v>
      </c>
      <c r="G87" s="11">
        <v>2906625.13</v>
      </c>
      <c r="H87" s="12">
        <v>2934890.26</v>
      </c>
      <c r="I87" s="12">
        <v>3375902.01</v>
      </c>
      <c r="J87" s="12">
        <v>3706663.28</v>
      </c>
      <c r="K87" s="12">
        <v>4505375.21</v>
      </c>
      <c r="L87" s="12">
        <v>4016905.88</v>
      </c>
      <c r="M87" s="12">
        <v>3918421.37</v>
      </c>
      <c r="N87" s="12">
        <v>39410062.769999996</v>
      </c>
    </row>
    <row r="88" spans="1:14" ht="15">
      <c r="A88" s="8" t="s">
        <v>19</v>
      </c>
      <c r="B88" s="12">
        <f aca="true" t="shared" si="22" ref="B88:N88">SUM(B87/B85/B127)</f>
        <v>58.01974231217039</v>
      </c>
      <c r="C88" s="12">
        <f t="shared" si="22"/>
        <v>43.96822526809077</v>
      </c>
      <c r="D88" s="12">
        <f t="shared" si="22"/>
        <v>43.99780737704918</v>
      </c>
      <c r="E88" s="12">
        <f t="shared" si="22"/>
        <v>46.4020941550212</v>
      </c>
      <c r="F88" s="12">
        <f t="shared" si="22"/>
        <v>47.93743551589413</v>
      </c>
      <c r="G88" s="12">
        <f t="shared" si="22"/>
        <v>46.78747553280535</v>
      </c>
      <c r="H88" s="12">
        <f t="shared" si="22"/>
        <v>48.049938768827765</v>
      </c>
      <c r="I88" s="12">
        <f t="shared" si="22"/>
        <v>53.26776301090253</v>
      </c>
      <c r="J88" s="12">
        <f t="shared" si="22"/>
        <v>62.15875449840857</v>
      </c>
      <c r="K88" s="12">
        <f t="shared" si="22"/>
        <v>70.12501618733478</v>
      </c>
      <c r="L88" s="12">
        <f t="shared" si="22"/>
        <v>60.69208853969933</v>
      </c>
      <c r="M88" s="12">
        <f t="shared" si="22"/>
        <v>62.58581256494696</v>
      </c>
      <c r="N88" s="12">
        <f t="shared" si="22"/>
        <v>53.85083705363204</v>
      </c>
    </row>
    <row r="89" spans="1:14" ht="15">
      <c r="A89" s="8" t="s">
        <v>16</v>
      </c>
      <c r="B89" s="24">
        <f aca="true" t="shared" si="23" ref="B89:N89">SUM(B87/B86)</f>
        <v>0.07427106005694124</v>
      </c>
      <c r="C89" s="24">
        <f t="shared" si="23"/>
        <v>0.07087505044009457</v>
      </c>
      <c r="D89" s="24">
        <f t="shared" si="23"/>
        <v>0.06919188850359985</v>
      </c>
      <c r="E89" s="24">
        <f t="shared" si="23"/>
        <v>0.06632545113836728</v>
      </c>
      <c r="F89" s="24">
        <f t="shared" si="23"/>
        <v>0.06831204001727517</v>
      </c>
      <c r="G89" s="24">
        <f t="shared" si="23"/>
        <v>0.06837643966053557</v>
      </c>
      <c r="H89" s="24">
        <f t="shared" si="23"/>
        <v>0.06622248991499252</v>
      </c>
      <c r="I89" s="24">
        <f t="shared" si="23"/>
        <v>0.06395911972853909</v>
      </c>
      <c r="J89" s="24">
        <f t="shared" si="23"/>
        <v>0.07121696688459139</v>
      </c>
      <c r="K89" s="24">
        <f t="shared" si="23"/>
        <v>0.07196768769841537</v>
      </c>
      <c r="L89" s="24">
        <f t="shared" si="23"/>
        <v>0.07234674055298841</v>
      </c>
      <c r="M89" s="24">
        <f t="shared" si="23"/>
        <v>0.07001699583437868</v>
      </c>
      <c r="N89" s="24">
        <f t="shared" si="23"/>
        <v>0.06953909242973193</v>
      </c>
    </row>
    <row r="90" spans="1:14" ht="15">
      <c r="A90" s="6"/>
      <c r="B90" s="11"/>
      <c r="C90" s="11"/>
      <c r="D90" s="11"/>
      <c r="E90" s="11"/>
      <c r="F90" s="11"/>
      <c r="G90" s="11"/>
      <c r="H90" s="12"/>
      <c r="I90" s="12"/>
      <c r="J90" s="12"/>
      <c r="K90" s="12"/>
      <c r="L90" s="12"/>
      <c r="M90" s="12"/>
      <c r="N90" s="6"/>
    </row>
    <row r="91" spans="1:14" ht="15">
      <c r="A91" s="21" t="s">
        <v>23</v>
      </c>
      <c r="B91" s="16">
        <v>35</v>
      </c>
      <c r="C91" s="9">
        <v>35</v>
      </c>
      <c r="D91" s="9">
        <v>33</v>
      </c>
      <c r="E91" s="9">
        <v>33</v>
      </c>
      <c r="F91" s="9">
        <v>33</v>
      </c>
      <c r="G91" s="9">
        <v>33</v>
      </c>
      <c r="H91" s="10">
        <v>28</v>
      </c>
      <c r="I91" s="10">
        <v>35</v>
      </c>
      <c r="J91" s="10">
        <v>33</v>
      </c>
      <c r="K91" s="10">
        <v>33</v>
      </c>
      <c r="L91" s="10">
        <v>33</v>
      </c>
      <c r="M91" s="10">
        <v>33</v>
      </c>
      <c r="N91" s="10">
        <v>397</v>
      </c>
    </row>
    <row r="92" spans="1:14" ht="15">
      <c r="A92" s="8" t="s">
        <v>15</v>
      </c>
      <c r="B92" s="11">
        <v>860336</v>
      </c>
      <c r="C92" s="11">
        <v>665441</v>
      </c>
      <c r="D92" s="11">
        <v>726586.22</v>
      </c>
      <c r="E92" s="11">
        <v>782229.78</v>
      </c>
      <c r="F92" s="11">
        <v>716311</v>
      </c>
      <c r="G92" s="11">
        <v>828459</v>
      </c>
      <c r="H92" s="12">
        <v>919631</v>
      </c>
      <c r="I92" s="12">
        <v>1074398</v>
      </c>
      <c r="J92" s="12">
        <v>958355</v>
      </c>
      <c r="K92" s="12">
        <v>1199413.5</v>
      </c>
      <c r="L92" s="12">
        <v>1105884.5</v>
      </c>
      <c r="M92" s="12">
        <v>1276947</v>
      </c>
      <c r="N92" s="12">
        <v>11113992</v>
      </c>
    </row>
    <row r="93" spans="1:14" ht="15">
      <c r="A93" s="8" t="s">
        <v>0</v>
      </c>
      <c r="B93" s="11">
        <v>78618.5</v>
      </c>
      <c r="C93" s="11">
        <v>45206</v>
      </c>
      <c r="D93" s="11">
        <v>58185.5</v>
      </c>
      <c r="E93" s="11">
        <v>60488.25</v>
      </c>
      <c r="F93" s="11">
        <v>57576.5</v>
      </c>
      <c r="G93" s="11">
        <v>62767.5</v>
      </c>
      <c r="H93" s="12">
        <v>56033.5</v>
      </c>
      <c r="I93" s="12">
        <v>65453.5</v>
      </c>
      <c r="J93" s="12">
        <v>82225.03</v>
      </c>
      <c r="K93" s="12">
        <v>97960.5</v>
      </c>
      <c r="L93" s="12">
        <v>97095.21</v>
      </c>
      <c r="M93" s="12">
        <v>79750.5</v>
      </c>
      <c r="N93" s="12">
        <v>841360.49</v>
      </c>
    </row>
    <row r="94" spans="1:14" ht="15">
      <c r="A94" s="8" t="s">
        <v>19</v>
      </c>
      <c r="B94" s="12">
        <f aca="true" t="shared" si="24" ref="B94:N94">SUM(B93/B91/B127)</f>
        <v>72.4594470046083</v>
      </c>
      <c r="C94" s="12">
        <f t="shared" si="24"/>
        <v>43.182881979271144</v>
      </c>
      <c r="D94" s="12">
        <f t="shared" si="24"/>
        <v>56.87732160312806</v>
      </c>
      <c r="E94" s="12">
        <f t="shared" si="24"/>
        <v>59.12829912023461</v>
      </c>
      <c r="F94" s="12">
        <f t="shared" si="24"/>
        <v>62.49077450725015</v>
      </c>
      <c r="G94" s="12">
        <f t="shared" si="24"/>
        <v>61.35630498533724</v>
      </c>
      <c r="H94" s="12">
        <f t="shared" si="24"/>
        <v>66.70654761904763</v>
      </c>
      <c r="I94" s="12">
        <f t="shared" si="24"/>
        <v>61.435611038107744</v>
      </c>
      <c r="J94" s="12">
        <f t="shared" si="24"/>
        <v>85.44813359936816</v>
      </c>
      <c r="K94" s="12">
        <f t="shared" si="24"/>
        <v>96.47383815404615</v>
      </c>
      <c r="L94" s="12">
        <f t="shared" si="24"/>
        <v>94.91222873900293</v>
      </c>
      <c r="M94" s="12">
        <f t="shared" si="24"/>
        <v>82.25601831796521</v>
      </c>
      <c r="N94" s="12">
        <f t="shared" si="24"/>
        <v>70.14052439465111</v>
      </c>
    </row>
    <row r="95" spans="1:14" ht="15">
      <c r="A95" s="8" t="s">
        <v>16</v>
      </c>
      <c r="B95" s="24">
        <f aca="true" t="shared" si="25" ref="B95:N95">SUM(B93/B92)</f>
        <v>0.09138115805917688</v>
      </c>
      <c r="C95" s="24">
        <f t="shared" si="25"/>
        <v>0.06793389646865762</v>
      </c>
      <c r="D95" s="24">
        <f t="shared" si="25"/>
        <v>0.08008065443355092</v>
      </c>
      <c r="E95" s="24">
        <f t="shared" si="25"/>
        <v>0.07732798155549639</v>
      </c>
      <c r="F95" s="24">
        <f t="shared" si="25"/>
        <v>0.08037919283663102</v>
      </c>
      <c r="G95" s="24">
        <f t="shared" si="25"/>
        <v>0.07576415972305207</v>
      </c>
      <c r="H95" s="24">
        <f t="shared" si="25"/>
        <v>0.06093041665624582</v>
      </c>
      <c r="I95" s="24">
        <f t="shared" si="25"/>
        <v>0.060921092556017416</v>
      </c>
      <c r="J95" s="24">
        <f t="shared" si="25"/>
        <v>0.08579809152140908</v>
      </c>
      <c r="K95" s="24">
        <f t="shared" si="25"/>
        <v>0.08167366800523757</v>
      </c>
      <c r="L95" s="24">
        <f t="shared" si="25"/>
        <v>0.08779868964616107</v>
      </c>
      <c r="M95" s="24">
        <f t="shared" si="25"/>
        <v>0.062454040770681944</v>
      </c>
      <c r="N95" s="24">
        <f t="shared" si="25"/>
        <v>0.07570281587390021</v>
      </c>
    </row>
    <row r="96" spans="1:14" ht="15">
      <c r="A96" s="6"/>
      <c r="B96" s="13"/>
      <c r="C96" s="13"/>
      <c r="D96" s="13"/>
      <c r="E96" s="13"/>
      <c r="F96" s="13"/>
      <c r="G96" s="13"/>
      <c r="H96" s="6"/>
      <c r="I96" s="6"/>
      <c r="J96" s="6"/>
      <c r="K96" s="6"/>
      <c r="L96" s="6"/>
      <c r="M96" s="6"/>
      <c r="N96" s="6"/>
    </row>
    <row r="97" spans="1:14" ht="15">
      <c r="A97" s="21" t="s">
        <v>24</v>
      </c>
      <c r="B97" s="9">
        <v>629</v>
      </c>
      <c r="C97" s="9">
        <v>664</v>
      </c>
      <c r="D97" s="9">
        <v>677</v>
      </c>
      <c r="E97" s="9">
        <v>664</v>
      </c>
      <c r="F97" s="9">
        <v>703</v>
      </c>
      <c r="G97" s="9">
        <v>719</v>
      </c>
      <c r="H97" s="10">
        <v>737</v>
      </c>
      <c r="I97" s="10">
        <v>753</v>
      </c>
      <c r="J97" s="10">
        <v>761</v>
      </c>
      <c r="K97" s="10">
        <v>795</v>
      </c>
      <c r="L97" s="10">
        <v>792</v>
      </c>
      <c r="M97" s="10">
        <v>784</v>
      </c>
      <c r="N97" s="10">
        <v>8678</v>
      </c>
    </row>
    <row r="98" spans="1:14" ht="15">
      <c r="A98" s="8" t="s">
        <v>15</v>
      </c>
      <c r="B98" s="11">
        <v>36308733</v>
      </c>
      <c r="C98" s="11">
        <v>28813231</v>
      </c>
      <c r="D98" s="11">
        <v>33230261.93</v>
      </c>
      <c r="E98" s="11">
        <v>34965556.02</v>
      </c>
      <c r="F98" s="11">
        <v>33903111</v>
      </c>
      <c r="G98" s="11">
        <v>38047363</v>
      </c>
      <c r="H98" s="12">
        <v>35597664.25</v>
      </c>
      <c r="I98" s="12">
        <v>41257148</v>
      </c>
      <c r="J98" s="12">
        <v>42153462.25</v>
      </c>
      <c r="K98" s="12">
        <v>50803300</v>
      </c>
      <c r="L98" s="12">
        <v>48563555.2</v>
      </c>
      <c r="M98" s="12">
        <v>52226255</v>
      </c>
      <c r="N98" s="12">
        <v>475869640.65</v>
      </c>
    </row>
    <row r="99" spans="1:14" ht="15">
      <c r="A99" s="8" t="s">
        <v>0</v>
      </c>
      <c r="B99" s="11">
        <v>2343633.96</v>
      </c>
      <c r="C99" s="11">
        <v>1762787.54</v>
      </c>
      <c r="D99" s="11">
        <v>2115904.12</v>
      </c>
      <c r="E99" s="11">
        <v>2235755.91</v>
      </c>
      <c r="F99" s="11">
        <v>1986273.61</v>
      </c>
      <c r="G99" s="11">
        <v>2174287.36</v>
      </c>
      <c r="H99" s="12">
        <v>2232720.35</v>
      </c>
      <c r="I99" s="12">
        <v>2613323.68</v>
      </c>
      <c r="J99" s="12">
        <v>2506462.39</v>
      </c>
      <c r="K99" s="12">
        <v>2983088.04</v>
      </c>
      <c r="L99" s="12">
        <v>2647730.64</v>
      </c>
      <c r="M99" s="12">
        <v>2890526.21</v>
      </c>
      <c r="N99" s="12">
        <v>28492493.810000002</v>
      </c>
    </row>
    <row r="100" spans="1:14" ht="15">
      <c r="A100" s="8" t="s">
        <v>19</v>
      </c>
      <c r="B100" s="12">
        <f aca="true" t="shared" si="26" ref="B100:N100">SUM(B99/B97/B127)</f>
        <v>120.1925206420842</v>
      </c>
      <c r="C100" s="12">
        <f t="shared" si="26"/>
        <v>88.75962928947486</v>
      </c>
      <c r="D100" s="12">
        <f t="shared" si="26"/>
        <v>100.81975127459857</v>
      </c>
      <c r="E100" s="12">
        <f t="shared" si="26"/>
        <v>108.616202390206</v>
      </c>
      <c r="F100" s="12">
        <f t="shared" si="26"/>
        <v>101.19716208064496</v>
      </c>
      <c r="G100" s="12">
        <f t="shared" si="26"/>
        <v>97.54979406882319</v>
      </c>
      <c r="H100" s="12">
        <f t="shared" si="26"/>
        <v>100.98237675260064</v>
      </c>
      <c r="I100" s="12">
        <f t="shared" si="26"/>
        <v>114.01279158442883</v>
      </c>
      <c r="J100" s="12">
        <f t="shared" si="26"/>
        <v>112.95072318388375</v>
      </c>
      <c r="K100" s="12">
        <f t="shared" si="26"/>
        <v>121.94709132271693</v>
      </c>
      <c r="L100" s="12">
        <f t="shared" si="26"/>
        <v>107.84174975562073</v>
      </c>
      <c r="M100" s="12">
        <f t="shared" si="26"/>
        <v>125.48998216543255</v>
      </c>
      <c r="N100" s="12">
        <f t="shared" si="26"/>
        <v>108.66463316196284</v>
      </c>
    </row>
    <row r="101" spans="1:14" ht="15">
      <c r="A101" s="8" t="s">
        <v>16</v>
      </c>
      <c r="B101" s="24">
        <f aca="true" t="shared" si="27" ref="B101:N101">SUM(B99/B98)</f>
        <v>0.06454739029312866</v>
      </c>
      <c r="C101" s="24">
        <f t="shared" si="27"/>
        <v>0.061179794102230324</v>
      </c>
      <c r="D101" s="24">
        <f t="shared" si="27"/>
        <v>0.06367401269533117</v>
      </c>
      <c r="E101" s="24">
        <f t="shared" si="27"/>
        <v>0.06394166615629297</v>
      </c>
      <c r="F101" s="24">
        <f t="shared" si="27"/>
        <v>0.05858676538563084</v>
      </c>
      <c r="G101" s="24">
        <f t="shared" si="27"/>
        <v>0.05714686087443169</v>
      </c>
      <c r="H101" s="24">
        <f t="shared" si="27"/>
        <v>0.06272097894737574</v>
      </c>
      <c r="I101" s="24">
        <f t="shared" si="27"/>
        <v>0.06334232506813123</v>
      </c>
      <c r="J101" s="24">
        <f t="shared" si="27"/>
        <v>0.05946041573370406</v>
      </c>
      <c r="K101" s="24">
        <f t="shared" si="27"/>
        <v>0.05871839112813538</v>
      </c>
      <c r="L101" s="24">
        <f t="shared" si="27"/>
        <v>0.054520939191865424</v>
      </c>
      <c r="M101" s="24">
        <f t="shared" si="27"/>
        <v>0.05534622786948825</v>
      </c>
      <c r="N101" s="24">
        <f t="shared" si="27"/>
        <v>0.05987457777529478</v>
      </c>
    </row>
    <row r="102" spans="1:14" ht="15">
      <c r="A102" s="6"/>
      <c r="B102" s="13"/>
      <c r="C102" s="13"/>
      <c r="D102" s="13"/>
      <c r="E102" s="13"/>
      <c r="F102" s="13"/>
      <c r="G102" s="13"/>
      <c r="H102" s="6"/>
      <c r="I102" s="6"/>
      <c r="J102" s="6"/>
      <c r="K102" s="6"/>
      <c r="L102" s="6"/>
      <c r="M102" s="6"/>
      <c r="N102" s="6"/>
    </row>
    <row r="103" spans="1:14" ht="15">
      <c r="A103" s="21" t="s">
        <v>25</v>
      </c>
      <c r="B103" s="9">
        <v>45</v>
      </c>
      <c r="C103" s="9">
        <v>45</v>
      </c>
      <c r="D103" s="9">
        <v>45</v>
      </c>
      <c r="E103" s="9">
        <v>45</v>
      </c>
      <c r="F103" s="9">
        <v>52</v>
      </c>
      <c r="G103" s="9">
        <v>52</v>
      </c>
      <c r="H103" s="10">
        <v>52</v>
      </c>
      <c r="I103" s="10">
        <v>57</v>
      </c>
      <c r="J103" s="10">
        <v>56</v>
      </c>
      <c r="K103" s="10">
        <v>58</v>
      </c>
      <c r="L103" s="10">
        <v>58</v>
      </c>
      <c r="M103" s="10">
        <v>58</v>
      </c>
      <c r="N103" s="10">
        <v>623</v>
      </c>
    </row>
    <row r="104" spans="1:14" ht="15">
      <c r="A104" s="8" t="s">
        <v>15</v>
      </c>
      <c r="B104" s="11">
        <v>4844710</v>
      </c>
      <c r="C104" s="11">
        <v>3972310</v>
      </c>
      <c r="D104" s="11">
        <v>4262408.8</v>
      </c>
      <c r="E104" s="11">
        <v>5044621.2</v>
      </c>
      <c r="F104" s="11">
        <v>4749495</v>
      </c>
      <c r="G104" s="11">
        <v>4937790</v>
      </c>
      <c r="H104" s="12">
        <v>6245240</v>
      </c>
      <c r="I104" s="12">
        <v>6305278</v>
      </c>
      <c r="J104" s="12">
        <v>5707244</v>
      </c>
      <c r="K104" s="12">
        <v>6809545</v>
      </c>
      <c r="L104" s="12">
        <v>5994400</v>
      </c>
      <c r="M104" s="12">
        <v>6746765</v>
      </c>
      <c r="N104" s="12">
        <v>65619807</v>
      </c>
    </row>
    <row r="105" spans="1:14" ht="15">
      <c r="A105" s="8" t="s">
        <v>0</v>
      </c>
      <c r="B105" s="11">
        <v>278909.97</v>
      </c>
      <c r="C105" s="11">
        <v>218772.6</v>
      </c>
      <c r="D105" s="11">
        <v>212010.8</v>
      </c>
      <c r="E105" s="11">
        <v>336978</v>
      </c>
      <c r="F105" s="11">
        <v>270735</v>
      </c>
      <c r="G105" s="11">
        <v>285065</v>
      </c>
      <c r="H105" s="12">
        <v>282084.62</v>
      </c>
      <c r="I105" s="12">
        <v>419290</v>
      </c>
      <c r="J105" s="12">
        <v>326358.05</v>
      </c>
      <c r="K105" s="12">
        <v>408071</v>
      </c>
      <c r="L105" s="12">
        <v>436360</v>
      </c>
      <c r="M105" s="12">
        <v>307649.95</v>
      </c>
      <c r="N105" s="12">
        <v>3782284.99</v>
      </c>
    </row>
    <row r="106" spans="1:14" ht="15">
      <c r="A106" s="8" t="s">
        <v>19</v>
      </c>
      <c r="B106" s="12">
        <f aca="true" t="shared" si="28" ref="B106:N106">SUM(B105/B103/B127)</f>
        <v>199.93546236559138</v>
      </c>
      <c r="C106" s="12">
        <f t="shared" si="28"/>
        <v>162.54140198372897</v>
      </c>
      <c r="D106" s="12">
        <f t="shared" si="28"/>
        <v>151.97906810035843</v>
      </c>
      <c r="E106" s="12">
        <f t="shared" si="28"/>
        <v>241.56129032258065</v>
      </c>
      <c r="F106" s="12">
        <f t="shared" si="28"/>
        <v>186.47716001763277</v>
      </c>
      <c r="G106" s="12">
        <f t="shared" si="28"/>
        <v>176.83933002481388</v>
      </c>
      <c r="H106" s="12">
        <f t="shared" si="28"/>
        <v>180.82347435897435</v>
      </c>
      <c r="I106" s="12">
        <f t="shared" si="28"/>
        <v>241.65456347834103</v>
      </c>
      <c r="J106" s="12">
        <f t="shared" si="28"/>
        <v>199.85673255927884</v>
      </c>
      <c r="K106" s="12">
        <f t="shared" si="28"/>
        <v>228.6547577689868</v>
      </c>
      <c r="L106" s="12">
        <f t="shared" si="28"/>
        <v>242.69187986651835</v>
      </c>
      <c r="M106" s="12">
        <f t="shared" si="28"/>
        <v>180.54150724161406</v>
      </c>
      <c r="N106" s="12">
        <f t="shared" si="28"/>
        <v>200.92945394814956</v>
      </c>
    </row>
    <row r="107" spans="1:14" ht="15">
      <c r="A107" s="8" t="s">
        <v>16</v>
      </c>
      <c r="B107" s="24">
        <f aca="true" t="shared" si="29" ref="B107:N107">SUM(B105/B104)</f>
        <v>0.05757000315808376</v>
      </c>
      <c r="C107" s="24">
        <f t="shared" si="29"/>
        <v>0.0550744025516639</v>
      </c>
      <c r="D107" s="24">
        <f t="shared" si="29"/>
        <v>0.04973966833026433</v>
      </c>
      <c r="E107" s="24">
        <f t="shared" si="29"/>
        <v>0.0667994655376701</v>
      </c>
      <c r="F107" s="24">
        <f t="shared" si="29"/>
        <v>0.05700290241383558</v>
      </c>
      <c r="G107" s="24">
        <f t="shared" si="29"/>
        <v>0.05773129274432489</v>
      </c>
      <c r="H107" s="24">
        <f t="shared" si="29"/>
        <v>0.0451679391024204</v>
      </c>
      <c r="I107" s="24">
        <f t="shared" si="29"/>
        <v>0.06649825749158086</v>
      </c>
      <c r="J107" s="24">
        <f t="shared" si="29"/>
        <v>0.057183125515572836</v>
      </c>
      <c r="K107" s="24">
        <f t="shared" si="29"/>
        <v>0.059926324005495225</v>
      </c>
      <c r="L107" s="24">
        <f t="shared" si="29"/>
        <v>0.072794608301081</v>
      </c>
      <c r="M107" s="24">
        <f t="shared" si="29"/>
        <v>0.04559962441258885</v>
      </c>
      <c r="N107" s="24">
        <f t="shared" si="29"/>
        <v>0.057639379981718024</v>
      </c>
    </row>
    <row r="108" spans="1:14" ht="15">
      <c r="A108" s="6"/>
      <c r="B108" s="11"/>
      <c r="C108" s="11"/>
      <c r="D108" s="11"/>
      <c r="E108" s="11"/>
      <c r="F108" s="11"/>
      <c r="G108" s="11"/>
      <c r="H108" s="12"/>
      <c r="I108" s="12"/>
      <c r="J108" s="12"/>
      <c r="K108" s="12"/>
      <c r="L108" s="12"/>
      <c r="M108" s="12"/>
      <c r="N108" s="6"/>
    </row>
    <row r="109" spans="1:14" ht="15">
      <c r="A109" s="21" t="s">
        <v>26</v>
      </c>
      <c r="B109" s="16">
        <v>79</v>
      </c>
      <c r="C109" s="9">
        <v>76</v>
      </c>
      <c r="D109" s="9">
        <v>77</v>
      </c>
      <c r="E109" s="9">
        <v>72</v>
      </c>
      <c r="F109" s="9">
        <v>75</v>
      </c>
      <c r="G109" s="9">
        <v>67</v>
      </c>
      <c r="H109" s="10">
        <v>74</v>
      </c>
      <c r="I109" s="10">
        <v>83</v>
      </c>
      <c r="J109" s="10">
        <v>83</v>
      </c>
      <c r="K109" s="10">
        <v>82</v>
      </c>
      <c r="L109" s="10">
        <v>77</v>
      </c>
      <c r="M109" s="10">
        <v>76</v>
      </c>
      <c r="N109" s="10">
        <v>921</v>
      </c>
    </row>
    <row r="110" spans="1:14" ht="15">
      <c r="A110" s="8" t="s">
        <v>0</v>
      </c>
      <c r="B110" s="11">
        <v>561889.35</v>
      </c>
      <c r="C110" s="11">
        <v>461979.94</v>
      </c>
      <c r="D110" s="11">
        <v>492799.07</v>
      </c>
      <c r="E110" s="11">
        <v>507072.57</v>
      </c>
      <c r="F110" s="11">
        <v>473677.16</v>
      </c>
      <c r="G110" s="11">
        <v>513940.61</v>
      </c>
      <c r="H110" s="12">
        <v>524266.5</v>
      </c>
      <c r="I110" s="12">
        <v>555889.49</v>
      </c>
      <c r="J110" s="12">
        <v>600975.96</v>
      </c>
      <c r="K110" s="12">
        <v>706864.45</v>
      </c>
      <c r="L110" s="12">
        <v>625078.01</v>
      </c>
      <c r="M110" s="12">
        <v>630229.06</v>
      </c>
      <c r="N110" s="12">
        <v>6654662.17</v>
      </c>
    </row>
    <row r="111" spans="1:14" ht="15">
      <c r="A111" s="8" t="s">
        <v>19</v>
      </c>
      <c r="B111" s="17">
        <v>229.4362392813393</v>
      </c>
      <c r="C111" s="17">
        <v>203.23247813616285</v>
      </c>
      <c r="D111" s="17">
        <v>206.4512232928362</v>
      </c>
      <c r="E111" s="17">
        <v>227.18305107526882</v>
      </c>
      <c r="F111" s="17">
        <v>226.20685768863416</v>
      </c>
      <c r="G111" s="17">
        <v>247.44372171401056</v>
      </c>
      <c r="H111" s="15">
        <v>236.15608108108108</v>
      </c>
      <c r="I111" s="15">
        <v>220.02180469578707</v>
      </c>
      <c r="J111" s="15">
        <v>248.30844365114777</v>
      </c>
      <c r="K111" s="15">
        <v>280.15268673161216</v>
      </c>
      <c r="L111" s="15">
        <v>261.8676204440721</v>
      </c>
      <c r="M111" s="15">
        <v>282.2494088352263</v>
      </c>
      <c r="N111" s="12">
        <v>239.1353522700056</v>
      </c>
    </row>
    <row r="112" spans="1:14" ht="15">
      <c r="A112" s="6"/>
      <c r="B112" s="11"/>
      <c r="C112" s="11"/>
      <c r="D112" s="11"/>
      <c r="E112" s="11"/>
      <c r="F112" s="11"/>
      <c r="G112" s="11"/>
      <c r="H112" s="12"/>
      <c r="I112" s="12"/>
      <c r="J112" s="12"/>
      <c r="K112" s="12"/>
      <c r="L112" s="12"/>
      <c r="M112" s="12"/>
      <c r="N112" s="6"/>
    </row>
    <row r="113" spans="1:14" ht="15">
      <c r="A113" s="21" t="s">
        <v>27</v>
      </c>
      <c r="B113" s="16">
        <v>58</v>
      </c>
      <c r="C113" s="9">
        <v>56</v>
      </c>
      <c r="D113" s="9">
        <v>57</v>
      </c>
      <c r="E113" s="9">
        <v>55</v>
      </c>
      <c r="F113" s="9">
        <v>58</v>
      </c>
      <c r="G113" s="9">
        <v>52</v>
      </c>
      <c r="H113" s="10">
        <v>57</v>
      </c>
      <c r="I113" s="10">
        <v>63</v>
      </c>
      <c r="J113" s="10">
        <v>62</v>
      </c>
      <c r="K113" s="10">
        <v>61</v>
      </c>
      <c r="L113" s="10">
        <v>61</v>
      </c>
      <c r="M113" s="10">
        <v>60</v>
      </c>
      <c r="N113" s="10">
        <v>700</v>
      </c>
    </row>
    <row r="114" spans="1:14" ht="15">
      <c r="A114" s="8" t="s">
        <v>0</v>
      </c>
      <c r="B114" s="11">
        <v>352176.6</v>
      </c>
      <c r="C114" s="11">
        <v>288503.41</v>
      </c>
      <c r="D114" s="11">
        <v>307068.07</v>
      </c>
      <c r="E114" s="11">
        <v>306263.82</v>
      </c>
      <c r="F114" s="11">
        <v>273455.41</v>
      </c>
      <c r="G114" s="11">
        <v>308167.76</v>
      </c>
      <c r="H114" s="12">
        <v>316467.95</v>
      </c>
      <c r="I114" s="12">
        <v>338495.24</v>
      </c>
      <c r="J114" s="12">
        <v>383947.95</v>
      </c>
      <c r="K114" s="12">
        <v>463045.45</v>
      </c>
      <c r="L114" s="12">
        <v>411954.01</v>
      </c>
      <c r="M114" s="12">
        <v>416452.56</v>
      </c>
      <c r="N114" s="12">
        <v>4165998.23</v>
      </c>
    </row>
    <row r="115" spans="1:14" ht="15">
      <c r="A115" s="8" t="s">
        <v>19</v>
      </c>
      <c r="B115" s="17">
        <v>195.87130144605115</v>
      </c>
      <c r="C115" s="17">
        <v>172.24495510340543</v>
      </c>
      <c r="D115" s="17">
        <v>173.77932654216184</v>
      </c>
      <c r="E115" s="17">
        <v>179.62687390029328</v>
      </c>
      <c r="F115" s="17">
        <v>168.86634843394918</v>
      </c>
      <c r="G115" s="17">
        <v>191.1710669975186</v>
      </c>
      <c r="H115" s="15">
        <v>185.06897660818714</v>
      </c>
      <c r="I115" s="15">
        <v>176.50920885217863</v>
      </c>
      <c r="J115" s="15">
        <v>212.36998871631488</v>
      </c>
      <c r="K115" s="15">
        <v>246.69837557339756</v>
      </c>
      <c r="L115" s="15">
        <v>217.84982020095188</v>
      </c>
      <c r="M115" s="15">
        <v>236.24492852280466</v>
      </c>
      <c r="N115" s="12">
        <v>196.96925510035223</v>
      </c>
    </row>
    <row r="116" spans="1:14" ht="15">
      <c r="A116" s="6"/>
      <c r="B116" s="13"/>
      <c r="C116" s="13"/>
      <c r="D116" s="13"/>
      <c r="E116" s="13"/>
      <c r="F116" s="13"/>
      <c r="G116" s="13"/>
      <c r="H116" s="6"/>
      <c r="I116" s="6"/>
      <c r="J116" s="6"/>
      <c r="K116" s="6"/>
      <c r="L116" s="6"/>
      <c r="M116" s="6"/>
      <c r="N116" s="6"/>
    </row>
    <row r="117" spans="1:14" ht="15">
      <c r="A117" s="21" t="s">
        <v>28</v>
      </c>
      <c r="B117" s="16">
        <v>21</v>
      </c>
      <c r="C117" s="9">
        <v>20</v>
      </c>
      <c r="D117" s="9">
        <v>20</v>
      </c>
      <c r="E117" s="9">
        <v>17</v>
      </c>
      <c r="F117" s="9">
        <v>17</v>
      </c>
      <c r="G117" s="9">
        <v>15</v>
      </c>
      <c r="H117" s="10">
        <v>17</v>
      </c>
      <c r="I117" s="10">
        <v>20</v>
      </c>
      <c r="J117" s="10">
        <v>21</v>
      </c>
      <c r="K117" s="10">
        <v>21</v>
      </c>
      <c r="L117" s="10">
        <v>16</v>
      </c>
      <c r="M117" s="10">
        <v>16</v>
      </c>
      <c r="N117" s="10">
        <v>221</v>
      </c>
    </row>
    <row r="118" spans="1:14" ht="15">
      <c r="A118" s="8" t="s">
        <v>0</v>
      </c>
      <c r="B118" s="11">
        <v>209712.75</v>
      </c>
      <c r="C118" s="11">
        <v>173476.53</v>
      </c>
      <c r="D118" s="11">
        <v>185731</v>
      </c>
      <c r="E118" s="11">
        <v>200808.75</v>
      </c>
      <c r="F118" s="11">
        <v>200221.75</v>
      </c>
      <c r="G118" s="11">
        <v>205772.85</v>
      </c>
      <c r="H118" s="12">
        <v>207798.55</v>
      </c>
      <c r="I118" s="12">
        <v>217394.25</v>
      </c>
      <c r="J118" s="12">
        <v>217028.01</v>
      </c>
      <c r="K118" s="12">
        <v>243819</v>
      </c>
      <c r="L118" s="12">
        <v>213124</v>
      </c>
      <c r="M118" s="12">
        <v>213776.5</v>
      </c>
      <c r="N118" s="12">
        <v>2488663.94</v>
      </c>
    </row>
    <row r="119" spans="1:14" ht="15">
      <c r="A119" s="8" t="s">
        <v>19</v>
      </c>
      <c r="B119" s="11">
        <v>322.139400921659</v>
      </c>
      <c r="C119" s="11">
        <v>289.9975426278836</v>
      </c>
      <c r="D119" s="11">
        <v>299.56612903225806</v>
      </c>
      <c r="E119" s="11">
        <v>381.0412713472486</v>
      </c>
      <c r="F119" s="11">
        <v>421.8391833810888</v>
      </c>
      <c r="G119" s="11">
        <v>442.52225806451617</v>
      </c>
      <c r="H119" s="12">
        <v>407.4481372549019</v>
      </c>
      <c r="I119" s="12">
        <v>357.08648160315374</v>
      </c>
      <c r="J119" s="12">
        <v>354.4124534587497</v>
      </c>
      <c r="K119" s="12">
        <v>377.3294953340452</v>
      </c>
      <c r="L119" s="12">
        <v>429.68548387096774</v>
      </c>
      <c r="M119" s="12">
        <v>454.76621000680734</v>
      </c>
      <c r="N119" s="12">
        <v>372.69312611053664</v>
      </c>
    </row>
    <row r="120" spans="1:14" ht="15">
      <c r="A120" s="6"/>
      <c r="B120" s="13"/>
      <c r="C120" s="13"/>
      <c r="D120" s="13"/>
      <c r="E120" s="13"/>
      <c r="F120" s="13"/>
      <c r="G120" s="13"/>
      <c r="H120" s="6"/>
      <c r="I120" s="6"/>
      <c r="J120" s="6"/>
      <c r="K120" s="6"/>
      <c r="L120" s="6"/>
      <c r="M120" s="6"/>
      <c r="N120" s="6"/>
    </row>
    <row r="121" spans="1:14" ht="15">
      <c r="A121" s="6" t="s">
        <v>29</v>
      </c>
      <c r="B121" s="25">
        <f>SUM(B67+B109)</f>
        <v>3479</v>
      </c>
      <c r="C121" s="25">
        <f aca="true" t="shared" si="30" ref="C121:N121">SUM(C67+C109)</f>
        <v>3574</v>
      </c>
      <c r="D121" s="25">
        <f t="shared" si="30"/>
        <v>3622</v>
      </c>
      <c r="E121" s="25">
        <f t="shared" si="30"/>
        <v>3528</v>
      </c>
      <c r="F121" s="25">
        <f t="shared" si="30"/>
        <v>3754</v>
      </c>
      <c r="G121" s="25">
        <f t="shared" si="30"/>
        <v>3753</v>
      </c>
      <c r="H121" s="25">
        <f t="shared" si="30"/>
        <v>3816</v>
      </c>
      <c r="I121" s="25">
        <f t="shared" si="30"/>
        <v>3974</v>
      </c>
      <c r="J121" s="25">
        <f t="shared" si="30"/>
        <v>3972</v>
      </c>
      <c r="K121" s="25">
        <f t="shared" si="30"/>
        <v>4100</v>
      </c>
      <c r="L121" s="25">
        <f t="shared" si="30"/>
        <v>4141</v>
      </c>
      <c r="M121" s="25">
        <f t="shared" si="30"/>
        <v>4127</v>
      </c>
      <c r="N121" s="25">
        <f t="shared" si="30"/>
        <v>45840</v>
      </c>
    </row>
    <row r="122" spans="1:14" ht="15">
      <c r="A122" s="21" t="s">
        <v>30</v>
      </c>
      <c r="B122" s="11">
        <v>7600758.43</v>
      </c>
      <c r="C122" s="11">
        <v>5709171.14</v>
      </c>
      <c r="D122" s="11">
        <v>6274440.16</v>
      </c>
      <c r="E122" s="11">
        <v>6712918.77</v>
      </c>
      <c r="F122" s="11">
        <v>6301999.47</v>
      </c>
      <c r="G122" s="11">
        <v>6774693.1</v>
      </c>
      <c r="H122" s="11">
        <v>6899924.91</v>
      </c>
      <c r="I122" s="11">
        <v>8050915.1</v>
      </c>
      <c r="J122" s="11">
        <v>8352017.67</v>
      </c>
      <c r="K122" s="11">
        <v>10057261.44</v>
      </c>
      <c r="L122" s="11">
        <v>9117392.3</v>
      </c>
      <c r="M122" s="11">
        <v>9043765.49</v>
      </c>
      <c r="N122" s="11">
        <v>90895257.98</v>
      </c>
    </row>
    <row r="123" spans="1:14" ht="15">
      <c r="A123" s="21" t="s">
        <v>19</v>
      </c>
      <c r="B123" s="12">
        <f>SUM(B122/B121/B127)</f>
        <v>70.47592865951468</v>
      </c>
      <c r="C123" s="12">
        <f aca="true" t="shared" si="31" ref="C123:N123">SUM(C122/C121/C127)</f>
        <v>53.40748172516055</v>
      </c>
      <c r="D123" s="12">
        <f t="shared" si="31"/>
        <v>55.88108654993677</v>
      </c>
      <c r="E123" s="12">
        <f t="shared" si="31"/>
        <v>61.37918559359227</v>
      </c>
      <c r="F123" s="12">
        <f t="shared" si="31"/>
        <v>60.126881565108</v>
      </c>
      <c r="G123" s="12">
        <f t="shared" si="31"/>
        <v>58.230345615980326</v>
      </c>
      <c r="H123" s="12">
        <f t="shared" si="31"/>
        <v>60.271880765199164</v>
      </c>
      <c r="I123" s="12">
        <f t="shared" si="31"/>
        <v>66.55378141229423</v>
      </c>
      <c r="J123" s="12">
        <f t="shared" si="31"/>
        <v>72.10985877479807</v>
      </c>
      <c r="K123" s="12">
        <f t="shared" si="31"/>
        <v>79.72020133643001</v>
      </c>
      <c r="L123" s="12">
        <f t="shared" si="31"/>
        <v>71.02376938716688</v>
      </c>
      <c r="M123" s="12">
        <f t="shared" si="31"/>
        <v>74.58698152909918</v>
      </c>
      <c r="N123" s="12">
        <f t="shared" si="31"/>
        <v>65.62571060685218</v>
      </c>
    </row>
    <row r="124" spans="1:14" ht="15">
      <c r="A124" s="21"/>
      <c r="B124" s="11"/>
      <c r="C124" s="11"/>
      <c r="D124" s="11"/>
      <c r="E124" s="11"/>
      <c r="F124" s="11"/>
      <c r="G124" s="11"/>
      <c r="H124" s="12"/>
      <c r="I124" s="12"/>
      <c r="J124" s="12"/>
      <c r="K124" s="12"/>
      <c r="L124" s="12"/>
      <c r="M124" s="12"/>
      <c r="N124" s="6"/>
    </row>
    <row r="125" spans="1:14" ht="15">
      <c r="A125" s="21" t="s">
        <v>31</v>
      </c>
      <c r="B125" s="11">
        <v>151985.04</v>
      </c>
      <c r="C125" s="11">
        <v>142028.27</v>
      </c>
      <c r="D125" s="11">
        <v>214397</v>
      </c>
      <c r="E125" s="11">
        <v>411497.4</v>
      </c>
      <c r="F125" s="11">
        <v>449413.52</v>
      </c>
      <c r="G125" s="11">
        <v>553155.75</v>
      </c>
      <c r="H125" s="12">
        <v>656889.49</v>
      </c>
      <c r="I125" s="12">
        <v>873838.84</v>
      </c>
      <c r="J125" s="12">
        <v>987997.79</v>
      </c>
      <c r="K125" s="12">
        <v>1220202.88</v>
      </c>
      <c r="L125" s="12">
        <v>1128579.79</v>
      </c>
      <c r="M125" s="12">
        <v>1190358.86</v>
      </c>
      <c r="N125" s="12">
        <v>7980344.63</v>
      </c>
    </row>
    <row r="126" spans="1:14" ht="15">
      <c r="A126" s="21" t="s">
        <v>32</v>
      </c>
      <c r="B126" s="9">
        <v>22</v>
      </c>
      <c r="C126" s="9">
        <v>23</v>
      </c>
      <c r="D126" s="9">
        <v>23</v>
      </c>
      <c r="E126" s="9">
        <v>23</v>
      </c>
      <c r="F126" s="9">
        <v>24</v>
      </c>
      <c r="G126" s="9">
        <v>24</v>
      </c>
      <c r="H126" s="10">
        <v>25</v>
      </c>
      <c r="I126" s="10">
        <v>25</v>
      </c>
      <c r="J126" s="10">
        <v>25</v>
      </c>
      <c r="K126" s="10">
        <v>26</v>
      </c>
      <c r="L126" s="10">
        <v>26</v>
      </c>
      <c r="M126" s="10">
        <v>26</v>
      </c>
      <c r="N126" s="10">
        <v>292</v>
      </c>
    </row>
    <row r="127" spans="1:14" ht="15">
      <c r="A127" s="21" t="s">
        <v>33</v>
      </c>
      <c r="B127" s="11">
        <v>31</v>
      </c>
      <c r="C127" s="11">
        <v>29.91</v>
      </c>
      <c r="D127" s="17">
        <v>31</v>
      </c>
      <c r="E127" s="17">
        <v>31</v>
      </c>
      <c r="F127" s="17">
        <v>27.92</v>
      </c>
      <c r="G127" s="17">
        <v>31</v>
      </c>
      <c r="H127" s="15">
        <v>30</v>
      </c>
      <c r="I127" s="15">
        <v>30.44</v>
      </c>
      <c r="J127" s="15">
        <v>29.16</v>
      </c>
      <c r="K127" s="15">
        <v>30.77</v>
      </c>
      <c r="L127" s="15">
        <v>31</v>
      </c>
      <c r="M127" s="15">
        <v>29.38</v>
      </c>
      <c r="N127" s="12">
        <v>30.215</v>
      </c>
    </row>
    <row r="128" spans="1:14" ht="15">
      <c r="A128" s="6"/>
      <c r="B128" s="13"/>
      <c r="C128" s="13"/>
      <c r="D128" s="13"/>
      <c r="E128" s="13"/>
      <c r="F128" s="13"/>
      <c r="G128" s="17"/>
      <c r="H128" s="15"/>
      <c r="I128" s="6"/>
      <c r="J128" s="6"/>
      <c r="K128" s="6"/>
      <c r="L128" s="6"/>
      <c r="M128" s="6"/>
      <c r="N128" s="6"/>
    </row>
    <row r="129" spans="1:14" ht="20.25">
      <c r="A129" s="19" t="s">
        <v>34</v>
      </c>
      <c r="B129" s="13"/>
      <c r="C129" s="13"/>
      <c r="D129" s="13"/>
      <c r="E129" s="13"/>
      <c r="F129" s="13"/>
      <c r="G129" s="13"/>
      <c r="H129" s="6"/>
      <c r="I129" s="6"/>
      <c r="J129" s="6"/>
      <c r="K129" s="6"/>
      <c r="L129" s="6"/>
      <c r="M129" s="6"/>
      <c r="N129" s="6"/>
    </row>
    <row r="130" spans="1:14" ht="15.75" thickBot="1">
      <c r="A130" s="20" t="s">
        <v>12</v>
      </c>
      <c r="B130" s="7" t="s">
        <v>1</v>
      </c>
      <c r="C130" s="7" t="s">
        <v>2</v>
      </c>
      <c r="D130" s="7" t="s">
        <v>3</v>
      </c>
      <c r="E130" s="7" t="s">
        <v>4</v>
      </c>
      <c r="F130" s="7" t="s">
        <v>5</v>
      </c>
      <c r="G130" s="7" t="s">
        <v>35</v>
      </c>
      <c r="H130" s="7" t="s">
        <v>6</v>
      </c>
      <c r="I130" s="7" t="s">
        <v>7</v>
      </c>
      <c r="J130" s="7" t="s">
        <v>8</v>
      </c>
      <c r="K130" s="7" t="s">
        <v>36</v>
      </c>
      <c r="L130" s="7" t="s">
        <v>9</v>
      </c>
      <c r="M130" s="7" t="s">
        <v>10</v>
      </c>
      <c r="N130" s="7" t="s">
        <v>11</v>
      </c>
    </row>
    <row r="131" spans="1:14" ht="15.75" thickTop="1">
      <c r="A131" s="8" t="s">
        <v>18</v>
      </c>
      <c r="B131" s="22">
        <f aca="true" t="shared" si="32" ref="B131:N133">SUM(B137+B143+B149+B155+B161+B167)</f>
        <v>4452</v>
      </c>
      <c r="C131" s="22">
        <f t="shared" si="32"/>
        <v>4263</v>
      </c>
      <c r="D131" s="22">
        <f t="shared" si="32"/>
        <v>4231</v>
      </c>
      <c r="E131" s="22">
        <f t="shared" si="32"/>
        <v>4292</v>
      </c>
      <c r="F131" s="22">
        <f t="shared" si="32"/>
        <v>4460</v>
      </c>
      <c r="G131" s="22">
        <f t="shared" si="32"/>
        <v>4461</v>
      </c>
      <c r="H131" s="22">
        <f t="shared" si="32"/>
        <v>4553</v>
      </c>
      <c r="I131" s="22">
        <f t="shared" si="32"/>
        <v>4925</v>
      </c>
      <c r="J131" s="22">
        <f t="shared" si="32"/>
        <v>4936</v>
      </c>
      <c r="K131" s="22">
        <f t="shared" si="32"/>
        <v>4949</v>
      </c>
      <c r="L131" s="22">
        <f t="shared" si="32"/>
        <v>4845</v>
      </c>
      <c r="M131" s="22">
        <f t="shared" si="32"/>
        <v>4878</v>
      </c>
      <c r="N131" s="22">
        <f t="shared" si="32"/>
        <v>55245</v>
      </c>
    </row>
    <row r="132" spans="1:14" ht="15">
      <c r="A132" s="8" t="s">
        <v>15</v>
      </c>
      <c r="B132" s="23">
        <f t="shared" si="32"/>
        <v>232466419.1</v>
      </c>
      <c r="C132" s="23">
        <f t="shared" si="32"/>
        <v>213546326.5</v>
      </c>
      <c r="D132" s="23">
        <f t="shared" si="32"/>
        <v>196743549.86</v>
      </c>
      <c r="E132" s="23">
        <f t="shared" si="32"/>
        <v>214233919.3</v>
      </c>
      <c r="F132" s="23">
        <f t="shared" si="32"/>
        <v>189103666.1</v>
      </c>
      <c r="G132" s="23">
        <f t="shared" si="32"/>
        <v>223323872.95</v>
      </c>
      <c r="H132" s="23">
        <f t="shared" si="32"/>
        <v>226160865.5</v>
      </c>
      <c r="I132" s="23">
        <f t="shared" si="32"/>
        <v>250253765.13</v>
      </c>
      <c r="J132" s="23">
        <f t="shared" si="32"/>
        <v>246710046.33999997</v>
      </c>
      <c r="K132" s="23">
        <f t="shared" si="32"/>
        <v>278436334.01</v>
      </c>
      <c r="L132" s="23">
        <f t="shared" si="32"/>
        <v>266331215.64000002</v>
      </c>
      <c r="M132" s="23">
        <f t="shared" si="32"/>
        <v>260040729.48</v>
      </c>
      <c r="N132" s="23">
        <f t="shared" si="32"/>
        <v>2797350709.91</v>
      </c>
    </row>
    <row r="133" spans="1:14" ht="15">
      <c r="A133" s="8" t="s">
        <v>0</v>
      </c>
      <c r="B133" s="23">
        <f t="shared" si="32"/>
        <v>14663831.879999999</v>
      </c>
      <c r="C133" s="23">
        <f t="shared" si="32"/>
        <v>12601135.07</v>
      </c>
      <c r="D133" s="23">
        <f t="shared" si="32"/>
        <v>12351874.31</v>
      </c>
      <c r="E133" s="23">
        <f t="shared" si="32"/>
        <v>13706062.02</v>
      </c>
      <c r="F133" s="23">
        <f t="shared" si="32"/>
        <v>12253866.120000001</v>
      </c>
      <c r="G133" s="23">
        <f t="shared" si="32"/>
        <v>14137995.84</v>
      </c>
      <c r="H133" s="23">
        <f t="shared" si="32"/>
        <v>14371854.36</v>
      </c>
      <c r="I133" s="23">
        <f t="shared" si="32"/>
        <v>15600730.72</v>
      </c>
      <c r="J133" s="23">
        <f t="shared" si="32"/>
        <v>15152109.92</v>
      </c>
      <c r="K133" s="23">
        <f t="shared" si="32"/>
        <v>17422424.14</v>
      </c>
      <c r="L133" s="23">
        <f t="shared" si="32"/>
        <v>16327333.2</v>
      </c>
      <c r="M133" s="23">
        <f t="shared" si="32"/>
        <v>15552838.3</v>
      </c>
      <c r="N133" s="23">
        <f t="shared" si="32"/>
        <v>174142055.88</v>
      </c>
    </row>
    <row r="134" spans="1:14" ht="15">
      <c r="A134" s="8" t="s">
        <v>19</v>
      </c>
      <c r="B134" s="12">
        <f aca="true" t="shared" si="33" ref="B134:N134">SUM(B133/B131/B191)</f>
        <v>106.25041213807494</v>
      </c>
      <c r="C134" s="12">
        <f t="shared" si="33"/>
        <v>98.53104284932364</v>
      </c>
      <c r="D134" s="12">
        <f t="shared" si="33"/>
        <v>94.1733770709281</v>
      </c>
      <c r="E134" s="12">
        <f t="shared" si="33"/>
        <v>103.01282220485224</v>
      </c>
      <c r="F134" s="12">
        <f t="shared" si="33"/>
        <v>98.12512908392057</v>
      </c>
      <c r="G134" s="12">
        <f t="shared" si="33"/>
        <v>102.23366553137947</v>
      </c>
      <c r="H134" s="12">
        <f t="shared" si="33"/>
        <v>105.21893520755545</v>
      </c>
      <c r="I134" s="12">
        <f t="shared" si="33"/>
        <v>110.56408586033079</v>
      </c>
      <c r="J134" s="12">
        <f t="shared" si="33"/>
        <v>102.32381091301998</v>
      </c>
      <c r="K134" s="12">
        <f t="shared" si="33"/>
        <v>114.85784126969477</v>
      </c>
      <c r="L134" s="12">
        <f t="shared" si="33"/>
        <v>108.70756816139018</v>
      </c>
      <c r="M134" s="12">
        <f t="shared" si="33"/>
        <v>106.27879117124505</v>
      </c>
      <c r="N134" s="12">
        <f t="shared" si="33"/>
        <v>104.40555381946383</v>
      </c>
    </row>
    <row r="135" spans="1:14" ht="15">
      <c r="A135" s="8" t="s">
        <v>16</v>
      </c>
      <c r="B135" s="24">
        <f aca="true" t="shared" si="34" ref="B135:N135">SUM(B133/B132)</f>
        <v>0.06307935544742943</v>
      </c>
      <c r="C135" s="24">
        <f t="shared" si="34"/>
        <v>0.05900890582634303</v>
      </c>
      <c r="D135" s="24">
        <f t="shared" si="34"/>
        <v>0.06278159725586645</v>
      </c>
      <c r="E135" s="24">
        <f t="shared" si="34"/>
        <v>0.0639770866573508</v>
      </c>
      <c r="F135" s="24">
        <f t="shared" si="34"/>
        <v>0.06479972796254531</v>
      </c>
      <c r="G135" s="24">
        <f t="shared" si="34"/>
        <v>0.06330714067082903</v>
      </c>
      <c r="H135" s="24">
        <f t="shared" si="34"/>
        <v>0.0635470435091698</v>
      </c>
      <c r="I135" s="24">
        <f t="shared" si="34"/>
        <v>0.062339644368171035</v>
      </c>
      <c r="J135" s="24">
        <f t="shared" si="34"/>
        <v>0.0614166716953161</v>
      </c>
      <c r="K135" s="24">
        <f t="shared" si="34"/>
        <v>0.06257238015270765</v>
      </c>
      <c r="L135" s="24">
        <f t="shared" si="34"/>
        <v>0.06130461711281212</v>
      </c>
      <c r="M135" s="24">
        <f t="shared" si="34"/>
        <v>0.05980923961835058</v>
      </c>
      <c r="N135" s="24">
        <f t="shared" si="34"/>
        <v>0.06225249314041239</v>
      </c>
    </row>
    <row r="136" spans="1:14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5">
      <c r="A137" s="21" t="s">
        <v>20</v>
      </c>
      <c r="B137" s="9">
        <v>721</v>
      </c>
      <c r="C137" s="9">
        <v>642</v>
      </c>
      <c r="D137" s="9">
        <v>648</v>
      </c>
      <c r="E137" s="9">
        <v>656</v>
      </c>
      <c r="F137" s="9">
        <v>694</v>
      </c>
      <c r="G137" s="9">
        <v>714</v>
      </c>
      <c r="H137" s="10">
        <v>709</v>
      </c>
      <c r="I137" s="10">
        <v>734</v>
      </c>
      <c r="J137" s="10">
        <v>738</v>
      </c>
      <c r="K137" s="10">
        <v>747</v>
      </c>
      <c r="L137" s="10">
        <v>739</v>
      </c>
      <c r="M137" s="10">
        <v>746</v>
      </c>
      <c r="N137" s="10">
        <v>8488</v>
      </c>
    </row>
    <row r="138" spans="1:14" ht="15">
      <c r="A138" s="8" t="s">
        <v>15</v>
      </c>
      <c r="B138" s="11">
        <v>10139705.6</v>
      </c>
      <c r="C138" s="11">
        <v>8302424.5</v>
      </c>
      <c r="D138" s="11">
        <v>7830299.8</v>
      </c>
      <c r="E138" s="11">
        <v>8983106.45</v>
      </c>
      <c r="F138" s="11">
        <v>7883182.45</v>
      </c>
      <c r="G138" s="11">
        <v>9314090.95</v>
      </c>
      <c r="H138" s="12">
        <v>9315069.5</v>
      </c>
      <c r="I138" s="12">
        <v>10031417.4</v>
      </c>
      <c r="J138" s="12">
        <v>10638909.56</v>
      </c>
      <c r="K138" s="12">
        <v>11943435.89</v>
      </c>
      <c r="L138" s="12">
        <v>11706394.77</v>
      </c>
      <c r="M138" s="12">
        <v>11080182.83</v>
      </c>
      <c r="N138" s="12">
        <v>117168219.7</v>
      </c>
    </row>
    <row r="139" spans="1:14" ht="15">
      <c r="A139" s="8" t="s">
        <v>0</v>
      </c>
      <c r="B139" s="11">
        <v>1026399.16</v>
      </c>
      <c r="C139" s="11">
        <v>817193.74</v>
      </c>
      <c r="D139" s="11">
        <v>759152.01</v>
      </c>
      <c r="E139" s="11">
        <v>857415.61</v>
      </c>
      <c r="F139" s="11">
        <v>778776.29</v>
      </c>
      <c r="G139" s="11">
        <v>894770.74</v>
      </c>
      <c r="H139" s="12">
        <v>926416.13</v>
      </c>
      <c r="I139" s="12">
        <v>978047.3</v>
      </c>
      <c r="J139" s="12">
        <v>973980.34</v>
      </c>
      <c r="K139" s="12">
        <v>1168128.6</v>
      </c>
      <c r="L139" s="12">
        <v>1104055.95</v>
      </c>
      <c r="M139" s="12">
        <v>1061293.22</v>
      </c>
      <c r="N139" s="12">
        <v>11345629.09</v>
      </c>
    </row>
    <row r="140" spans="1:14" ht="15">
      <c r="A140" s="8" t="s">
        <v>19</v>
      </c>
      <c r="B140" s="12">
        <f aca="true" t="shared" si="35" ref="B140:N140">SUM(B139/B137/B191)</f>
        <v>45.92184510760145</v>
      </c>
      <c r="C140" s="12">
        <f t="shared" si="35"/>
        <v>42.42958151609553</v>
      </c>
      <c r="D140" s="12">
        <f t="shared" si="35"/>
        <v>37.79131869772999</v>
      </c>
      <c r="E140" s="12">
        <f t="shared" si="35"/>
        <v>42.16245131785995</v>
      </c>
      <c r="F140" s="12">
        <f t="shared" si="35"/>
        <v>40.077001337999185</v>
      </c>
      <c r="G140" s="12">
        <f t="shared" si="35"/>
        <v>40.42517122978224</v>
      </c>
      <c r="H140" s="12">
        <f t="shared" si="35"/>
        <v>43.55506017865538</v>
      </c>
      <c r="I140" s="12">
        <f t="shared" si="35"/>
        <v>46.50923244456492</v>
      </c>
      <c r="J140" s="12">
        <f t="shared" si="35"/>
        <v>43.991885275519415</v>
      </c>
      <c r="K140" s="12">
        <f t="shared" si="35"/>
        <v>51.01989687952463</v>
      </c>
      <c r="L140" s="12">
        <f t="shared" si="35"/>
        <v>48.19310969487974</v>
      </c>
      <c r="M140" s="12">
        <f t="shared" si="35"/>
        <v>47.42150223413762</v>
      </c>
      <c r="N140" s="12">
        <f t="shared" si="35"/>
        <v>44.27271163680153</v>
      </c>
    </row>
    <row r="141" spans="1:14" ht="15">
      <c r="A141" s="8" t="s">
        <v>16</v>
      </c>
      <c r="B141" s="24">
        <f aca="true" t="shared" si="36" ref="B141:N141">SUM(B139/B138)</f>
        <v>0.10122573578467604</v>
      </c>
      <c r="C141" s="24">
        <f t="shared" si="36"/>
        <v>0.09842832536447636</v>
      </c>
      <c r="D141" s="24">
        <f t="shared" si="36"/>
        <v>0.09695056758874035</v>
      </c>
      <c r="E141" s="24">
        <f t="shared" si="36"/>
        <v>0.09544756201792533</v>
      </c>
      <c r="F141" s="24">
        <f t="shared" si="36"/>
        <v>0.09878958085005378</v>
      </c>
      <c r="G141" s="24">
        <f t="shared" si="36"/>
        <v>0.09606635202547599</v>
      </c>
      <c r="H141" s="24">
        <f t="shared" si="36"/>
        <v>0.09945348555907178</v>
      </c>
      <c r="I141" s="24">
        <f t="shared" si="36"/>
        <v>0.09749841532862545</v>
      </c>
      <c r="J141" s="24">
        <f t="shared" si="36"/>
        <v>0.09154888802344513</v>
      </c>
      <c r="K141" s="24">
        <f t="shared" si="36"/>
        <v>0.09780507140144243</v>
      </c>
      <c r="L141" s="24">
        <f t="shared" si="36"/>
        <v>0.09431220898421828</v>
      </c>
      <c r="M141" s="24">
        <f t="shared" si="36"/>
        <v>0.09578300613655126</v>
      </c>
      <c r="N141" s="24">
        <f t="shared" si="36"/>
        <v>0.09683196620252138</v>
      </c>
    </row>
    <row r="142" spans="1:14" ht="15">
      <c r="A142" s="6"/>
      <c r="B142" s="11"/>
      <c r="C142" s="11"/>
      <c r="D142" s="11"/>
      <c r="E142" s="11"/>
      <c r="F142" s="11"/>
      <c r="G142" s="11"/>
      <c r="H142" s="12"/>
      <c r="I142" s="12"/>
      <c r="J142" s="12"/>
      <c r="K142" s="12"/>
      <c r="L142" s="12"/>
      <c r="M142" s="12"/>
      <c r="N142" s="6"/>
    </row>
    <row r="143" spans="1:14" ht="15">
      <c r="A143" s="21" t="s">
        <v>21</v>
      </c>
      <c r="B143" s="18">
        <v>4</v>
      </c>
      <c r="C143" s="9">
        <v>4</v>
      </c>
      <c r="D143" s="9">
        <v>4</v>
      </c>
      <c r="E143" s="9">
        <v>4</v>
      </c>
      <c r="F143" s="9">
        <v>4</v>
      </c>
      <c r="G143" s="9">
        <v>4</v>
      </c>
      <c r="H143" s="10">
        <v>4</v>
      </c>
      <c r="I143" s="10">
        <v>4</v>
      </c>
      <c r="J143" s="10">
        <v>4</v>
      </c>
      <c r="K143" s="10">
        <v>4</v>
      </c>
      <c r="L143" s="10">
        <v>4</v>
      </c>
      <c r="M143" s="10">
        <v>4</v>
      </c>
      <c r="N143" s="10">
        <v>48</v>
      </c>
    </row>
    <row r="144" spans="1:14" ht="15">
      <c r="A144" s="8" t="s">
        <v>15</v>
      </c>
      <c r="B144" s="11">
        <v>39273</v>
      </c>
      <c r="C144" s="11">
        <v>33842.2</v>
      </c>
      <c r="D144" s="11">
        <v>36611.3</v>
      </c>
      <c r="E144" s="11">
        <v>34965.6</v>
      </c>
      <c r="F144" s="11">
        <v>41261.9</v>
      </c>
      <c r="G144" s="11">
        <v>38882</v>
      </c>
      <c r="H144" s="12">
        <v>28387</v>
      </c>
      <c r="I144" s="12">
        <v>36472.5</v>
      </c>
      <c r="J144" s="12">
        <v>29265.8</v>
      </c>
      <c r="K144" s="12">
        <v>32141</v>
      </c>
      <c r="L144" s="12">
        <v>41441.9</v>
      </c>
      <c r="M144" s="12">
        <v>34211.8</v>
      </c>
      <c r="N144" s="12">
        <v>426756</v>
      </c>
    </row>
    <row r="145" spans="1:14" ht="15">
      <c r="A145" s="8" t="s">
        <v>0</v>
      </c>
      <c r="B145" s="11">
        <v>4383.4</v>
      </c>
      <c r="C145" s="11">
        <v>4122.5</v>
      </c>
      <c r="D145" s="11">
        <v>4328.1</v>
      </c>
      <c r="E145" s="11">
        <v>2593.7</v>
      </c>
      <c r="F145" s="11">
        <v>3769.3</v>
      </c>
      <c r="G145" s="11">
        <v>4272.5</v>
      </c>
      <c r="H145" s="12">
        <v>3980.6</v>
      </c>
      <c r="I145" s="12">
        <v>13286.85</v>
      </c>
      <c r="J145" s="12">
        <v>2947.3</v>
      </c>
      <c r="K145" s="12">
        <v>4339.7</v>
      </c>
      <c r="L145" s="12">
        <v>4892.2</v>
      </c>
      <c r="M145" s="12">
        <v>3297.9</v>
      </c>
      <c r="N145" s="12">
        <v>56214.05</v>
      </c>
    </row>
    <row r="146" spans="1:14" ht="15">
      <c r="A146" s="8" t="s">
        <v>19</v>
      </c>
      <c r="B146" s="12">
        <f aca="true" t="shared" si="37" ref="B146:N146">SUM(B145/B143/B191)</f>
        <v>35.349999999999994</v>
      </c>
      <c r="C146" s="12">
        <f t="shared" si="37"/>
        <v>34.354166666666664</v>
      </c>
      <c r="D146" s="12">
        <f t="shared" si="37"/>
        <v>34.90403225806452</v>
      </c>
      <c r="E146" s="12">
        <f t="shared" si="37"/>
        <v>20.916935483870965</v>
      </c>
      <c r="F146" s="12">
        <f t="shared" si="37"/>
        <v>33.65446428571429</v>
      </c>
      <c r="G146" s="12">
        <f t="shared" si="37"/>
        <v>34.45564516129032</v>
      </c>
      <c r="H146" s="12">
        <f t="shared" si="37"/>
        <v>33.17166666666667</v>
      </c>
      <c r="I146" s="12">
        <f t="shared" si="37"/>
        <v>115.9410994764398</v>
      </c>
      <c r="J146" s="12">
        <f t="shared" si="37"/>
        <v>24.560833333333335</v>
      </c>
      <c r="K146" s="12">
        <f t="shared" si="37"/>
        <v>35.39722675367047</v>
      </c>
      <c r="L146" s="12">
        <f t="shared" si="37"/>
        <v>39.45322580645161</v>
      </c>
      <c r="M146" s="12">
        <f t="shared" si="37"/>
        <v>27.4825</v>
      </c>
      <c r="N146" s="12">
        <f t="shared" si="37"/>
        <v>38.78971156500138</v>
      </c>
    </row>
    <row r="147" spans="1:14" ht="15">
      <c r="A147" s="8" t="s">
        <v>16</v>
      </c>
      <c r="B147" s="24">
        <f aca="true" t="shared" si="38" ref="B147:N147">SUM(B145/B144)</f>
        <v>0.1116135767575688</v>
      </c>
      <c r="C147" s="24">
        <f t="shared" si="38"/>
        <v>0.12181536661328166</v>
      </c>
      <c r="D147" s="24">
        <f t="shared" si="38"/>
        <v>0.11821759948431222</v>
      </c>
      <c r="E147" s="24">
        <f t="shared" si="38"/>
        <v>0.07417862127348022</v>
      </c>
      <c r="F147" s="24">
        <f t="shared" si="38"/>
        <v>0.0913506164282304</v>
      </c>
      <c r="G147" s="24">
        <f t="shared" si="38"/>
        <v>0.10988375083586235</v>
      </c>
      <c r="H147" s="24">
        <f t="shared" si="38"/>
        <v>0.14022615986190862</v>
      </c>
      <c r="I147" s="24">
        <f t="shared" si="38"/>
        <v>0.36429775858523544</v>
      </c>
      <c r="J147" s="24">
        <f t="shared" si="38"/>
        <v>0.1007079936307909</v>
      </c>
      <c r="K147" s="24">
        <f t="shared" si="38"/>
        <v>0.13502069008431597</v>
      </c>
      <c r="L147" s="24">
        <f t="shared" si="38"/>
        <v>0.11804960679891606</v>
      </c>
      <c r="M147" s="24">
        <f t="shared" si="38"/>
        <v>0.09639656492789037</v>
      </c>
      <c r="N147" s="24">
        <f t="shared" si="38"/>
        <v>0.1317240999540721</v>
      </c>
    </row>
    <row r="148" spans="1:14" ht="15">
      <c r="A148" s="6"/>
      <c r="B148" s="11"/>
      <c r="C148" s="11"/>
      <c r="D148" s="11"/>
      <c r="E148" s="11"/>
      <c r="F148" s="11"/>
      <c r="G148" s="11"/>
      <c r="H148" s="12"/>
      <c r="I148" s="12"/>
      <c r="J148" s="12"/>
      <c r="K148" s="12"/>
      <c r="L148" s="12"/>
      <c r="M148" s="12"/>
      <c r="N148" s="6"/>
    </row>
    <row r="149" spans="1:14" ht="15">
      <c r="A149" s="21" t="s">
        <v>22</v>
      </c>
      <c r="B149" s="9">
        <v>2485</v>
      </c>
      <c r="C149" s="9">
        <v>2406</v>
      </c>
      <c r="D149" s="9">
        <v>2387</v>
      </c>
      <c r="E149" s="9">
        <v>2424</v>
      </c>
      <c r="F149" s="9">
        <v>2507</v>
      </c>
      <c r="G149" s="9">
        <v>2495</v>
      </c>
      <c r="H149" s="10">
        <v>2538</v>
      </c>
      <c r="I149" s="10">
        <v>2786</v>
      </c>
      <c r="J149" s="10">
        <v>2777</v>
      </c>
      <c r="K149" s="10">
        <v>2808</v>
      </c>
      <c r="L149" s="10">
        <v>2763</v>
      </c>
      <c r="M149" s="10">
        <v>2777</v>
      </c>
      <c r="N149" s="10">
        <v>31153</v>
      </c>
    </row>
    <row r="150" spans="1:14" ht="15">
      <c r="A150" s="8" t="s">
        <v>15</v>
      </c>
      <c r="B150" s="11">
        <v>107130517.5</v>
      </c>
      <c r="C150" s="11">
        <v>89919738.3</v>
      </c>
      <c r="D150" s="11">
        <v>86811614.26</v>
      </c>
      <c r="E150" s="11">
        <v>94842943.75</v>
      </c>
      <c r="F150" s="11">
        <v>87074920.5</v>
      </c>
      <c r="G150" s="11">
        <v>101507491</v>
      </c>
      <c r="H150" s="12">
        <v>101553499</v>
      </c>
      <c r="I150" s="12">
        <v>112547974.45</v>
      </c>
      <c r="J150" s="12">
        <v>110293634.48</v>
      </c>
      <c r="K150" s="12">
        <v>126214892.71</v>
      </c>
      <c r="L150" s="12">
        <v>119176415.72</v>
      </c>
      <c r="M150" s="12">
        <v>115330638.08</v>
      </c>
      <c r="N150" s="12">
        <v>1252404279.75</v>
      </c>
    </row>
    <row r="151" spans="1:14" ht="15">
      <c r="A151" s="8" t="s">
        <v>0</v>
      </c>
      <c r="B151" s="11">
        <v>6761995.03</v>
      </c>
      <c r="C151" s="11">
        <v>5755691.7</v>
      </c>
      <c r="D151" s="11">
        <v>5531913.19</v>
      </c>
      <c r="E151" s="11">
        <v>6086493.15</v>
      </c>
      <c r="F151" s="11">
        <v>5607398.66</v>
      </c>
      <c r="G151" s="11">
        <v>6622748.19</v>
      </c>
      <c r="H151" s="12">
        <v>6571280.11</v>
      </c>
      <c r="I151" s="12">
        <v>7101349.01</v>
      </c>
      <c r="J151" s="12">
        <v>7205418.09</v>
      </c>
      <c r="K151" s="12">
        <v>8140882.13</v>
      </c>
      <c r="L151" s="12">
        <v>7577061.01</v>
      </c>
      <c r="M151" s="12">
        <v>7031632.08</v>
      </c>
      <c r="N151" s="12">
        <v>79993862.35</v>
      </c>
    </row>
    <row r="152" spans="1:14" ht="15">
      <c r="A152" s="8" t="s">
        <v>19</v>
      </c>
      <c r="B152" s="12">
        <f aca="true" t="shared" si="39" ref="B152:N152">SUM(B151/B149/B191)</f>
        <v>87.77821808268969</v>
      </c>
      <c r="C152" s="12">
        <f t="shared" si="39"/>
        <v>79.74081047381546</v>
      </c>
      <c r="D152" s="12">
        <f t="shared" si="39"/>
        <v>74.75861440328663</v>
      </c>
      <c r="E152" s="12">
        <f t="shared" si="39"/>
        <v>80.99772636537848</v>
      </c>
      <c r="F152" s="12">
        <f t="shared" si="39"/>
        <v>79.88202547153685</v>
      </c>
      <c r="G152" s="12">
        <f t="shared" si="39"/>
        <v>85.62606748981835</v>
      </c>
      <c r="H152" s="12">
        <f t="shared" si="39"/>
        <v>86.30522865773575</v>
      </c>
      <c r="I152" s="12">
        <f t="shared" si="39"/>
        <v>88.96826453383848</v>
      </c>
      <c r="J152" s="12">
        <f t="shared" si="39"/>
        <v>86.48923406553834</v>
      </c>
      <c r="K152" s="12">
        <f t="shared" si="39"/>
        <v>94.5897079191125</v>
      </c>
      <c r="L152" s="12">
        <f t="shared" si="39"/>
        <v>88.46229565806217</v>
      </c>
      <c r="M152" s="12">
        <f t="shared" si="39"/>
        <v>84.40321786100108</v>
      </c>
      <c r="N152" s="12">
        <f t="shared" si="39"/>
        <v>85.04909629332118</v>
      </c>
    </row>
    <row r="153" spans="1:14" ht="15">
      <c r="A153" s="8" t="s">
        <v>16</v>
      </c>
      <c r="B153" s="24">
        <f aca="true" t="shared" si="40" ref="B153:N153">SUM(B151/B150)</f>
        <v>0.0631192230542525</v>
      </c>
      <c r="C153" s="24">
        <f t="shared" si="40"/>
        <v>0.06400921320297037</v>
      </c>
      <c r="D153" s="24">
        <f t="shared" si="40"/>
        <v>0.0637231923073331</v>
      </c>
      <c r="E153" s="24">
        <f t="shared" si="40"/>
        <v>0.06417444365754411</v>
      </c>
      <c r="F153" s="24">
        <f t="shared" si="40"/>
        <v>0.06439740200509285</v>
      </c>
      <c r="G153" s="24">
        <f t="shared" si="40"/>
        <v>0.06524393544511903</v>
      </c>
      <c r="H153" s="24">
        <f t="shared" si="40"/>
        <v>0.06470756965252375</v>
      </c>
      <c r="I153" s="24">
        <f t="shared" si="40"/>
        <v>0.06309619559750326</v>
      </c>
      <c r="J153" s="24">
        <f t="shared" si="40"/>
        <v>0.06532941020550545</v>
      </c>
      <c r="K153" s="24">
        <f t="shared" si="40"/>
        <v>0.06450017074217264</v>
      </c>
      <c r="L153" s="24">
        <f t="shared" si="40"/>
        <v>0.06357852738080316</v>
      </c>
      <c r="M153" s="24">
        <f t="shared" si="40"/>
        <v>0.060969333015589953</v>
      </c>
      <c r="N153" s="24">
        <f t="shared" si="40"/>
        <v>0.06387223650015636</v>
      </c>
    </row>
    <row r="154" spans="1:14" ht="15">
      <c r="A154" s="6"/>
      <c r="B154" s="11"/>
      <c r="C154" s="11"/>
      <c r="D154" s="11"/>
      <c r="E154" s="11"/>
      <c r="F154" s="11"/>
      <c r="G154" s="11"/>
      <c r="H154" s="12"/>
      <c r="I154" s="12"/>
      <c r="J154" s="12"/>
      <c r="K154" s="12"/>
      <c r="L154" s="12"/>
      <c r="M154" s="12"/>
      <c r="N154" s="6"/>
    </row>
    <row r="155" spans="1:14" ht="15">
      <c r="A155" s="21" t="s">
        <v>23</v>
      </c>
      <c r="B155" s="16">
        <v>19</v>
      </c>
      <c r="C155" s="9">
        <v>31</v>
      </c>
      <c r="D155" s="9">
        <v>33</v>
      </c>
      <c r="E155" s="9">
        <v>33</v>
      </c>
      <c r="F155" s="9">
        <v>41</v>
      </c>
      <c r="G155" s="9">
        <v>33</v>
      </c>
      <c r="H155" s="10">
        <v>33</v>
      </c>
      <c r="I155" s="10">
        <v>35</v>
      </c>
      <c r="J155" s="10">
        <v>35</v>
      </c>
      <c r="K155" s="10">
        <v>35</v>
      </c>
      <c r="L155" s="10">
        <v>35</v>
      </c>
      <c r="M155" s="10">
        <v>40</v>
      </c>
      <c r="N155" s="10">
        <v>403</v>
      </c>
    </row>
    <row r="156" spans="1:14" ht="15">
      <c r="A156" s="8" t="s">
        <v>15</v>
      </c>
      <c r="B156" s="11">
        <v>482618</v>
      </c>
      <c r="C156" s="11">
        <v>460988.5</v>
      </c>
      <c r="D156" s="11">
        <v>554629.5</v>
      </c>
      <c r="E156" s="11">
        <v>587454.5</v>
      </c>
      <c r="F156" s="11">
        <v>663848.5</v>
      </c>
      <c r="G156" s="11">
        <v>704059</v>
      </c>
      <c r="H156" s="12">
        <v>773154</v>
      </c>
      <c r="I156" s="12">
        <v>782648</v>
      </c>
      <c r="J156" s="12">
        <v>705271.5</v>
      </c>
      <c r="K156" s="12">
        <v>764779</v>
      </c>
      <c r="L156" s="12">
        <v>912544.5</v>
      </c>
      <c r="M156" s="12">
        <v>760951.15</v>
      </c>
      <c r="N156" s="12">
        <v>8152946.15</v>
      </c>
    </row>
    <row r="157" spans="1:14" ht="15">
      <c r="A157" s="8" t="s">
        <v>0</v>
      </c>
      <c r="B157" s="11">
        <v>26817.51</v>
      </c>
      <c r="C157" s="11">
        <v>34505.19</v>
      </c>
      <c r="D157" s="11">
        <v>43955.8</v>
      </c>
      <c r="E157" s="11">
        <v>46745</v>
      </c>
      <c r="F157" s="11">
        <v>47681.5</v>
      </c>
      <c r="G157" s="11">
        <v>57497.5</v>
      </c>
      <c r="H157" s="12">
        <v>49237.5</v>
      </c>
      <c r="I157" s="12">
        <v>47687.5</v>
      </c>
      <c r="J157" s="12">
        <v>41583.5</v>
      </c>
      <c r="K157" s="12">
        <v>61313.5</v>
      </c>
      <c r="L157" s="12">
        <v>62058</v>
      </c>
      <c r="M157" s="12">
        <v>43261.2</v>
      </c>
      <c r="N157" s="12">
        <v>562343.7</v>
      </c>
    </row>
    <row r="158" spans="1:14" ht="15">
      <c r="A158" s="8" t="s">
        <v>19</v>
      </c>
      <c r="B158" s="12">
        <f aca="true" t="shared" si="41" ref="B158:N158">SUM(B157/B155/B191)</f>
        <v>45.53057724957555</v>
      </c>
      <c r="C158" s="12">
        <f t="shared" si="41"/>
        <v>37.10235483870968</v>
      </c>
      <c r="D158" s="12">
        <f t="shared" si="41"/>
        <v>42.96754643206256</v>
      </c>
      <c r="E158" s="12">
        <f t="shared" si="41"/>
        <v>45.69403714565005</v>
      </c>
      <c r="F158" s="12">
        <f t="shared" si="41"/>
        <v>41.53440766550523</v>
      </c>
      <c r="G158" s="12">
        <f t="shared" si="41"/>
        <v>56.20478983382209</v>
      </c>
      <c r="H158" s="12">
        <f t="shared" si="41"/>
        <v>49.734848484848484</v>
      </c>
      <c r="I158" s="12">
        <f t="shared" si="41"/>
        <v>47.55671902268761</v>
      </c>
      <c r="J158" s="12">
        <f t="shared" si="41"/>
        <v>39.60333333333333</v>
      </c>
      <c r="K158" s="12">
        <f t="shared" si="41"/>
        <v>57.155441621999536</v>
      </c>
      <c r="L158" s="12">
        <f t="shared" si="41"/>
        <v>57.19631336405529</v>
      </c>
      <c r="M158" s="12">
        <f t="shared" si="41"/>
        <v>36.051</v>
      </c>
      <c r="N158" s="12">
        <f t="shared" si="41"/>
        <v>46.21784586892811</v>
      </c>
    </row>
    <row r="159" spans="1:14" ht="15">
      <c r="A159" s="8" t="s">
        <v>16</v>
      </c>
      <c r="B159" s="24">
        <f aca="true" t="shared" si="42" ref="B159:N159">SUM(B157/B156)</f>
        <v>0.05556674222677148</v>
      </c>
      <c r="C159" s="24">
        <f t="shared" si="42"/>
        <v>0.07485043553147205</v>
      </c>
      <c r="D159" s="24">
        <f t="shared" si="42"/>
        <v>0.07925254606904249</v>
      </c>
      <c r="E159" s="24">
        <f t="shared" si="42"/>
        <v>0.07957212005355309</v>
      </c>
      <c r="F159" s="24">
        <f t="shared" si="42"/>
        <v>0.07182587593404217</v>
      </c>
      <c r="G159" s="24">
        <f t="shared" si="42"/>
        <v>0.08166574108135824</v>
      </c>
      <c r="H159" s="24">
        <f t="shared" si="42"/>
        <v>0.06368394912268449</v>
      </c>
      <c r="I159" s="24">
        <f t="shared" si="42"/>
        <v>0.06093096768917828</v>
      </c>
      <c r="J159" s="24">
        <f t="shared" si="42"/>
        <v>0.058960981692865795</v>
      </c>
      <c r="K159" s="24">
        <f t="shared" si="42"/>
        <v>0.08017152667633395</v>
      </c>
      <c r="L159" s="24">
        <f t="shared" si="42"/>
        <v>0.06800545069308948</v>
      </c>
      <c r="M159" s="24">
        <f t="shared" si="42"/>
        <v>0.056851481202177034</v>
      </c>
      <c r="N159" s="24">
        <f t="shared" si="42"/>
        <v>0.0689742934215259</v>
      </c>
    </row>
    <row r="160" spans="1:14" ht="15">
      <c r="A160" s="6"/>
      <c r="B160" s="13"/>
      <c r="C160" s="13"/>
      <c r="D160" s="13"/>
      <c r="E160" s="13"/>
      <c r="F160" s="13"/>
      <c r="G160" s="13"/>
      <c r="H160" s="6"/>
      <c r="I160" s="6"/>
      <c r="J160" s="6"/>
      <c r="K160" s="6"/>
      <c r="L160" s="6"/>
      <c r="M160" s="6"/>
      <c r="N160" s="6"/>
    </row>
    <row r="161" spans="1:14" ht="15">
      <c r="A161" s="21" t="s">
        <v>24</v>
      </c>
      <c r="B161" s="9">
        <v>1137</v>
      </c>
      <c r="C161" s="9">
        <v>1094</v>
      </c>
      <c r="D161" s="9">
        <v>1073</v>
      </c>
      <c r="E161" s="9">
        <v>1089</v>
      </c>
      <c r="F161" s="9">
        <v>1128</v>
      </c>
      <c r="G161" s="9">
        <v>1129</v>
      </c>
      <c r="H161" s="10">
        <v>1181</v>
      </c>
      <c r="I161" s="10">
        <v>1269</v>
      </c>
      <c r="J161" s="10">
        <v>1287</v>
      </c>
      <c r="K161" s="10">
        <v>1262</v>
      </c>
      <c r="L161" s="10">
        <v>1215</v>
      </c>
      <c r="M161" s="10">
        <v>1222</v>
      </c>
      <c r="N161" s="10">
        <v>14086</v>
      </c>
    </row>
    <row r="162" spans="1:14" ht="15">
      <c r="A162" s="8" t="s">
        <v>15</v>
      </c>
      <c r="B162" s="11">
        <v>97603810</v>
      </c>
      <c r="C162" s="11">
        <v>100166073</v>
      </c>
      <c r="D162" s="11">
        <v>86710070</v>
      </c>
      <c r="E162" s="11">
        <v>96098484</v>
      </c>
      <c r="F162" s="11">
        <v>81511407.75</v>
      </c>
      <c r="G162" s="11">
        <v>96756290</v>
      </c>
      <c r="H162" s="12">
        <v>98522051</v>
      </c>
      <c r="I162" s="12">
        <v>110625802.78</v>
      </c>
      <c r="J162" s="12">
        <v>110845100.99</v>
      </c>
      <c r="K162" s="12">
        <v>123194480.08</v>
      </c>
      <c r="L162" s="12">
        <v>118311896.01</v>
      </c>
      <c r="M162" s="12">
        <v>116437453.24</v>
      </c>
      <c r="N162" s="12">
        <v>1236782918.85</v>
      </c>
    </row>
    <row r="163" spans="1:14" ht="15">
      <c r="A163" s="8" t="s">
        <v>0</v>
      </c>
      <c r="B163" s="11">
        <v>5919602.78</v>
      </c>
      <c r="C163" s="11">
        <v>5188367.91</v>
      </c>
      <c r="D163" s="11">
        <v>5210584.21</v>
      </c>
      <c r="E163" s="11">
        <v>5901599.56</v>
      </c>
      <c r="F163" s="11">
        <v>5049368.37</v>
      </c>
      <c r="G163" s="11">
        <v>5764625.41</v>
      </c>
      <c r="H163" s="12">
        <v>5995957.72</v>
      </c>
      <c r="I163" s="12">
        <v>6481285.21</v>
      </c>
      <c r="J163" s="12">
        <v>6145784.68</v>
      </c>
      <c r="K163" s="12">
        <v>7105573.82</v>
      </c>
      <c r="L163" s="12">
        <v>6743607.52</v>
      </c>
      <c r="M163" s="12">
        <v>6640549.95</v>
      </c>
      <c r="N163" s="12">
        <v>72146907.14</v>
      </c>
    </row>
    <row r="164" spans="1:14" ht="15">
      <c r="A164" s="8" t="s">
        <v>19</v>
      </c>
      <c r="B164" s="12">
        <f aca="true" t="shared" si="43" ref="B164:N164">SUM(B163/B161/B191)</f>
        <v>167.94628705989163</v>
      </c>
      <c r="C164" s="12">
        <f t="shared" si="43"/>
        <v>158.08555484460695</v>
      </c>
      <c r="D164" s="12">
        <f t="shared" si="43"/>
        <v>156.64805369329287</v>
      </c>
      <c r="E164" s="12">
        <f t="shared" si="43"/>
        <v>174.81559169406677</v>
      </c>
      <c r="F164" s="12">
        <f t="shared" si="43"/>
        <v>159.8710856762918</v>
      </c>
      <c r="G164" s="12">
        <f t="shared" si="43"/>
        <v>164.70828909397412</v>
      </c>
      <c r="H164" s="12">
        <f t="shared" si="43"/>
        <v>169.23391814846175</v>
      </c>
      <c r="I164" s="12">
        <f t="shared" si="43"/>
        <v>178.26861265483672</v>
      </c>
      <c r="J164" s="12">
        <f t="shared" si="43"/>
        <v>159.17598238798237</v>
      </c>
      <c r="K164" s="12">
        <f t="shared" si="43"/>
        <v>183.7000700615042</v>
      </c>
      <c r="L164" s="12">
        <f t="shared" si="43"/>
        <v>179.04175016593655</v>
      </c>
      <c r="M164" s="12">
        <f t="shared" si="43"/>
        <v>181.1388420621931</v>
      </c>
      <c r="N164" s="12">
        <f t="shared" si="43"/>
        <v>169.64573514324238</v>
      </c>
    </row>
    <row r="165" spans="1:14" ht="15">
      <c r="A165" s="8" t="s">
        <v>16</v>
      </c>
      <c r="B165" s="24">
        <f aca="true" t="shared" si="44" ref="B165:N165">SUM(B163/B162)</f>
        <v>0.06064930026809404</v>
      </c>
      <c r="C165" s="24">
        <f t="shared" si="44"/>
        <v>0.05179765717679678</v>
      </c>
      <c r="D165" s="24">
        <f t="shared" si="44"/>
        <v>0.06009203094865452</v>
      </c>
      <c r="E165" s="24">
        <f t="shared" si="44"/>
        <v>0.061411994386924976</v>
      </c>
      <c r="F165" s="24">
        <f t="shared" si="44"/>
        <v>0.061946769285186346</v>
      </c>
      <c r="G165" s="24">
        <f t="shared" si="44"/>
        <v>0.0595788181832933</v>
      </c>
      <c r="H165" s="24">
        <f t="shared" si="44"/>
        <v>0.06085904281468927</v>
      </c>
      <c r="I165" s="24">
        <f t="shared" si="44"/>
        <v>0.05858746374830149</v>
      </c>
      <c r="J165" s="24">
        <f t="shared" si="44"/>
        <v>0.055444802026518504</v>
      </c>
      <c r="K165" s="24">
        <f t="shared" si="44"/>
        <v>0.05767769639829467</v>
      </c>
      <c r="L165" s="24">
        <f t="shared" si="44"/>
        <v>0.056998558449524075</v>
      </c>
      <c r="M165" s="24">
        <f t="shared" si="44"/>
        <v>0.057031047701743776</v>
      </c>
      <c r="N165" s="24">
        <f t="shared" si="44"/>
        <v>0.0583343334067748</v>
      </c>
    </row>
    <row r="166" spans="1:14" ht="15">
      <c r="A166" s="6"/>
      <c r="B166" s="13"/>
      <c r="C166" s="13"/>
      <c r="D166" s="13"/>
      <c r="E166" s="13"/>
      <c r="F166" s="13"/>
      <c r="G166" s="13"/>
      <c r="H166" s="6"/>
      <c r="I166" s="6"/>
      <c r="J166" s="6"/>
      <c r="K166" s="6"/>
      <c r="L166" s="6"/>
      <c r="M166" s="6"/>
      <c r="N166" s="6"/>
    </row>
    <row r="167" spans="1:14" ht="15">
      <c r="A167" s="21" t="s">
        <v>25</v>
      </c>
      <c r="B167" s="9">
        <v>86</v>
      </c>
      <c r="C167" s="9">
        <v>86</v>
      </c>
      <c r="D167" s="9">
        <v>86</v>
      </c>
      <c r="E167" s="9">
        <v>86</v>
      </c>
      <c r="F167" s="9">
        <v>86</v>
      </c>
      <c r="G167" s="9">
        <v>86</v>
      </c>
      <c r="H167" s="10">
        <v>88</v>
      </c>
      <c r="I167" s="10">
        <v>97</v>
      </c>
      <c r="J167" s="10">
        <v>95</v>
      </c>
      <c r="K167" s="10">
        <v>93</v>
      </c>
      <c r="L167" s="10">
        <v>89</v>
      </c>
      <c r="M167" s="10">
        <v>89</v>
      </c>
      <c r="N167" s="10">
        <v>1067</v>
      </c>
    </row>
    <row r="168" spans="1:14" ht="15">
      <c r="A168" s="8" t="s">
        <v>15</v>
      </c>
      <c r="B168" s="11">
        <v>17070495</v>
      </c>
      <c r="C168" s="11">
        <v>14663260</v>
      </c>
      <c r="D168" s="11">
        <v>14800325</v>
      </c>
      <c r="E168" s="11">
        <v>13686965</v>
      </c>
      <c r="F168" s="11">
        <v>11929045</v>
      </c>
      <c r="G168" s="11">
        <v>15003060</v>
      </c>
      <c r="H168" s="12">
        <v>15968705</v>
      </c>
      <c r="I168" s="12">
        <v>16229450</v>
      </c>
      <c r="J168" s="12">
        <v>14197864.01</v>
      </c>
      <c r="K168" s="12">
        <v>16286605.33</v>
      </c>
      <c r="L168" s="12">
        <v>16182522.74</v>
      </c>
      <c r="M168" s="12">
        <v>16397292.38</v>
      </c>
      <c r="N168" s="12">
        <v>182415589.46</v>
      </c>
    </row>
    <row r="169" spans="1:14" ht="15">
      <c r="A169" s="8" t="s">
        <v>0</v>
      </c>
      <c r="B169" s="11">
        <v>924634</v>
      </c>
      <c r="C169" s="11">
        <v>801254.03</v>
      </c>
      <c r="D169" s="11">
        <v>801941</v>
      </c>
      <c r="E169" s="11">
        <v>811215</v>
      </c>
      <c r="F169" s="11">
        <v>766872</v>
      </c>
      <c r="G169" s="11">
        <v>794081.5</v>
      </c>
      <c r="H169" s="12">
        <v>824982.3</v>
      </c>
      <c r="I169" s="12">
        <v>979074.85</v>
      </c>
      <c r="J169" s="12">
        <v>782396.01</v>
      </c>
      <c r="K169" s="12">
        <v>942186.39</v>
      </c>
      <c r="L169" s="12">
        <v>835658.52</v>
      </c>
      <c r="M169" s="12">
        <v>772803.95</v>
      </c>
      <c r="N169" s="12">
        <v>10037099.55</v>
      </c>
    </row>
    <row r="170" spans="1:14" ht="15">
      <c r="A170" s="8" t="s">
        <v>19</v>
      </c>
      <c r="B170" s="12">
        <f aca="true" t="shared" si="45" ref="B170:N170">SUM(B169/B167/B191)</f>
        <v>346.8244561140285</v>
      </c>
      <c r="C170" s="12">
        <f t="shared" si="45"/>
        <v>310.56357751937986</v>
      </c>
      <c r="D170" s="12">
        <f t="shared" si="45"/>
        <v>300.8030757689423</v>
      </c>
      <c r="E170" s="12">
        <f t="shared" si="45"/>
        <v>304.2816954238559</v>
      </c>
      <c r="F170" s="12">
        <f t="shared" si="45"/>
        <v>318.468438538206</v>
      </c>
      <c r="G170" s="12">
        <f t="shared" si="45"/>
        <v>297.85502625656414</v>
      </c>
      <c r="H170" s="12">
        <f t="shared" si="45"/>
        <v>312.4932954545455</v>
      </c>
      <c r="I170" s="12">
        <f t="shared" si="45"/>
        <v>352.3055900397618</v>
      </c>
      <c r="J170" s="12">
        <f t="shared" si="45"/>
        <v>274.5249157894737</v>
      </c>
      <c r="K170" s="12">
        <f t="shared" si="45"/>
        <v>330.5395253381045</v>
      </c>
      <c r="L170" s="12">
        <f t="shared" si="45"/>
        <v>302.8845668720551</v>
      </c>
      <c r="M170" s="12">
        <f t="shared" si="45"/>
        <v>289.43968164794006</v>
      </c>
      <c r="N170" s="12">
        <f t="shared" si="45"/>
        <v>311.5707819018398</v>
      </c>
    </row>
    <row r="171" spans="1:14" ht="15">
      <c r="A171" s="8" t="s">
        <v>16</v>
      </c>
      <c r="B171" s="24">
        <f aca="true" t="shared" si="46" ref="B171:N171">SUM(B169/B168)</f>
        <v>0.054165623199561586</v>
      </c>
      <c r="C171" s="24">
        <f t="shared" si="46"/>
        <v>0.054643648820248705</v>
      </c>
      <c r="D171" s="24">
        <f t="shared" si="46"/>
        <v>0.05418401285106915</v>
      </c>
      <c r="E171" s="24">
        <f t="shared" si="46"/>
        <v>0.05926916595461448</v>
      </c>
      <c r="F171" s="24">
        <f t="shared" si="46"/>
        <v>0.06428611846128504</v>
      </c>
      <c r="G171" s="24">
        <f t="shared" si="46"/>
        <v>0.05292796936091704</v>
      </c>
      <c r="H171" s="24">
        <f t="shared" si="46"/>
        <v>0.05166244225815431</v>
      </c>
      <c r="I171" s="24">
        <f t="shared" si="46"/>
        <v>0.06032705051619124</v>
      </c>
      <c r="J171" s="24">
        <f t="shared" si="46"/>
        <v>0.05510659979902146</v>
      </c>
      <c r="K171" s="24">
        <f t="shared" si="46"/>
        <v>0.057850385080830104</v>
      </c>
      <c r="L171" s="24">
        <f t="shared" si="46"/>
        <v>0.05163957025899412</v>
      </c>
      <c r="M171" s="24">
        <f t="shared" si="46"/>
        <v>0.04712997317426622</v>
      </c>
      <c r="N171" s="24">
        <f t="shared" si="46"/>
        <v>0.055023255302425404</v>
      </c>
    </row>
    <row r="172" spans="1:14" ht="15">
      <c r="A172" s="6"/>
      <c r="B172" s="11"/>
      <c r="C172" s="11"/>
      <c r="D172" s="11"/>
      <c r="E172" s="11"/>
      <c r="F172" s="11"/>
      <c r="G172" s="11"/>
      <c r="H172" s="12"/>
      <c r="I172" s="12"/>
      <c r="J172" s="12"/>
      <c r="K172" s="12"/>
      <c r="L172" s="12"/>
      <c r="M172" s="12"/>
      <c r="N172" s="6"/>
    </row>
    <row r="173" spans="1:14" ht="15">
      <c r="A173" s="21" t="s">
        <v>26</v>
      </c>
      <c r="B173" s="9">
        <v>107</v>
      </c>
      <c r="C173" s="9">
        <v>100</v>
      </c>
      <c r="D173" s="9">
        <v>103</v>
      </c>
      <c r="E173" s="9">
        <v>103</v>
      </c>
      <c r="F173" s="9">
        <v>106</v>
      </c>
      <c r="G173" s="9">
        <v>106</v>
      </c>
      <c r="H173" s="10">
        <v>107</v>
      </c>
      <c r="I173" s="10">
        <v>115</v>
      </c>
      <c r="J173" s="10">
        <v>113</v>
      </c>
      <c r="K173" s="10">
        <v>117</v>
      </c>
      <c r="L173" s="10">
        <v>114</v>
      </c>
      <c r="M173" s="10">
        <v>114</v>
      </c>
      <c r="N173" s="10">
        <v>1305</v>
      </c>
    </row>
    <row r="174" spans="1:14" ht="15">
      <c r="A174" s="8" t="s">
        <v>0</v>
      </c>
      <c r="B174" s="11">
        <v>1303645.31</v>
      </c>
      <c r="C174" s="11">
        <v>1228910.92</v>
      </c>
      <c r="D174" s="11">
        <v>1163734.74</v>
      </c>
      <c r="E174" s="11">
        <v>1227108.01</v>
      </c>
      <c r="F174" s="11">
        <v>1101737.15</v>
      </c>
      <c r="G174" s="11">
        <v>1225839.21</v>
      </c>
      <c r="H174" s="12">
        <v>1212510.66</v>
      </c>
      <c r="I174" s="12">
        <v>1259487.88</v>
      </c>
      <c r="J174" s="12">
        <v>1218083.6</v>
      </c>
      <c r="K174" s="12">
        <v>1320039.3</v>
      </c>
      <c r="L174" s="12">
        <v>1270096.39</v>
      </c>
      <c r="M174" s="12">
        <v>1213577.26</v>
      </c>
      <c r="N174" s="12">
        <v>14744770.43</v>
      </c>
    </row>
    <row r="175" spans="1:14" ht="15">
      <c r="A175" s="8" t="s">
        <v>19</v>
      </c>
      <c r="B175" s="11">
        <v>393.0193880012059</v>
      </c>
      <c r="C175" s="17">
        <v>409.6369733333333</v>
      </c>
      <c r="D175" s="17">
        <v>364.46437206388975</v>
      </c>
      <c r="E175" s="17">
        <v>384.31193548387097</v>
      </c>
      <c r="F175" s="17">
        <v>371.2052392183288</v>
      </c>
      <c r="G175" s="17">
        <v>373.04905964698725</v>
      </c>
      <c r="H175" s="15">
        <v>377.72917757009344</v>
      </c>
      <c r="I175" s="15">
        <v>382.2711525912436</v>
      </c>
      <c r="J175" s="15">
        <v>359.31669616519173</v>
      </c>
      <c r="K175" s="15">
        <v>368.103986280169</v>
      </c>
      <c r="L175" s="15">
        <v>359.3934323712507</v>
      </c>
      <c r="M175" s="15">
        <v>354.84715204678366</v>
      </c>
      <c r="N175" s="12">
        <v>374.23156474757377</v>
      </c>
    </row>
    <row r="176" spans="1:14" ht="15">
      <c r="A176" s="6"/>
      <c r="B176" s="11"/>
      <c r="C176" s="11"/>
      <c r="D176" s="11"/>
      <c r="E176" s="11"/>
      <c r="F176" s="11"/>
      <c r="G176" s="11"/>
      <c r="H176" s="12"/>
      <c r="I176" s="12"/>
      <c r="J176" s="12"/>
      <c r="K176" s="12"/>
      <c r="L176" s="12"/>
      <c r="M176" s="12"/>
      <c r="N176" s="6"/>
    </row>
    <row r="177" spans="1:14" ht="15">
      <c r="A177" s="21" t="s">
        <v>27</v>
      </c>
      <c r="B177" s="9">
        <v>80</v>
      </c>
      <c r="C177" s="9">
        <v>73</v>
      </c>
      <c r="D177" s="9">
        <v>78</v>
      </c>
      <c r="E177" s="9">
        <v>78</v>
      </c>
      <c r="F177" s="9">
        <v>79</v>
      </c>
      <c r="G177" s="9">
        <v>80</v>
      </c>
      <c r="H177" s="10">
        <v>80</v>
      </c>
      <c r="I177" s="10">
        <v>84</v>
      </c>
      <c r="J177" s="10">
        <v>81</v>
      </c>
      <c r="K177" s="10">
        <v>84</v>
      </c>
      <c r="L177" s="10">
        <v>81</v>
      </c>
      <c r="M177" s="10">
        <v>81</v>
      </c>
      <c r="N177" s="10">
        <v>959</v>
      </c>
    </row>
    <row r="178" spans="1:14" ht="15">
      <c r="A178" s="8" t="s">
        <v>0</v>
      </c>
      <c r="B178" s="11">
        <v>754831.3</v>
      </c>
      <c r="C178" s="11">
        <v>705020.91</v>
      </c>
      <c r="D178" s="11">
        <v>674330.2</v>
      </c>
      <c r="E178" s="11">
        <v>676056.25</v>
      </c>
      <c r="F178" s="11">
        <v>612665.7</v>
      </c>
      <c r="G178" s="11">
        <v>680008.65</v>
      </c>
      <c r="H178" s="12">
        <v>678557.15</v>
      </c>
      <c r="I178" s="12">
        <v>684965</v>
      </c>
      <c r="J178" s="12">
        <v>652952.6</v>
      </c>
      <c r="K178" s="12">
        <v>713844.3</v>
      </c>
      <c r="L178" s="12">
        <v>705255.13</v>
      </c>
      <c r="M178" s="12">
        <v>655945.25</v>
      </c>
      <c r="N178" s="12">
        <v>8194432.44</v>
      </c>
    </row>
    <row r="179" spans="1:14" ht="15">
      <c r="A179" s="8" t="s">
        <v>19</v>
      </c>
      <c r="B179" s="11">
        <v>304.3674596774194</v>
      </c>
      <c r="C179" s="17">
        <v>321.9273561643835</v>
      </c>
      <c r="D179" s="17">
        <v>278.8793217535153</v>
      </c>
      <c r="E179" s="17">
        <v>279.59315550041356</v>
      </c>
      <c r="F179" s="17">
        <v>276.97364376130196</v>
      </c>
      <c r="G179" s="17">
        <v>274.1970362903226</v>
      </c>
      <c r="H179" s="15">
        <v>282.73214583333333</v>
      </c>
      <c r="I179" s="15">
        <v>284.61938003822826</v>
      </c>
      <c r="J179" s="15">
        <v>268.7047736625514</v>
      </c>
      <c r="K179" s="15">
        <v>277.2641575390352</v>
      </c>
      <c r="L179" s="15">
        <v>280.8662405416169</v>
      </c>
      <c r="M179" s="15">
        <v>269.936316872428</v>
      </c>
      <c r="N179" s="12">
        <v>283.01743057979996</v>
      </c>
    </row>
    <row r="180" spans="1:14" ht="15">
      <c r="A180" s="6"/>
      <c r="B180" s="11"/>
      <c r="C180" s="13"/>
      <c r="D180" s="13"/>
      <c r="E180" s="13"/>
      <c r="F180" s="13"/>
      <c r="G180" s="13"/>
      <c r="H180" s="6"/>
      <c r="I180" s="6"/>
      <c r="J180" s="6"/>
      <c r="K180" s="6"/>
      <c r="L180" s="6"/>
      <c r="M180" s="6"/>
      <c r="N180" s="6"/>
    </row>
    <row r="181" spans="1:14" ht="15">
      <c r="A181" s="21" t="s">
        <v>28</v>
      </c>
      <c r="B181" s="9">
        <v>27</v>
      </c>
      <c r="C181" s="9">
        <v>27</v>
      </c>
      <c r="D181" s="9">
        <v>25</v>
      </c>
      <c r="E181" s="9">
        <v>25</v>
      </c>
      <c r="F181" s="9">
        <v>27</v>
      </c>
      <c r="G181" s="9">
        <v>26</v>
      </c>
      <c r="H181" s="10">
        <v>27</v>
      </c>
      <c r="I181" s="10">
        <v>31</v>
      </c>
      <c r="J181" s="10">
        <v>32</v>
      </c>
      <c r="K181" s="10">
        <v>33</v>
      </c>
      <c r="L181" s="10">
        <v>33</v>
      </c>
      <c r="M181" s="10">
        <v>33</v>
      </c>
      <c r="N181" s="10">
        <v>346</v>
      </c>
    </row>
    <row r="182" spans="1:14" ht="15">
      <c r="A182" s="8" t="s">
        <v>0</v>
      </c>
      <c r="B182" s="11">
        <v>548814.01</v>
      </c>
      <c r="C182" s="11">
        <v>523890.01</v>
      </c>
      <c r="D182" s="11">
        <v>489404.54</v>
      </c>
      <c r="E182" s="11">
        <v>551051.76</v>
      </c>
      <c r="F182" s="11">
        <v>489071.45</v>
      </c>
      <c r="G182" s="11">
        <v>545830.56</v>
      </c>
      <c r="H182" s="12">
        <v>533953.51</v>
      </c>
      <c r="I182" s="12">
        <v>574522.88</v>
      </c>
      <c r="J182" s="12">
        <v>565131</v>
      </c>
      <c r="K182" s="12">
        <v>606195</v>
      </c>
      <c r="L182" s="12">
        <v>564841.26</v>
      </c>
      <c r="M182" s="12">
        <v>557632.01</v>
      </c>
      <c r="N182" s="12">
        <v>6550337.99</v>
      </c>
    </row>
    <row r="183" spans="1:14" ht="15">
      <c r="A183" s="8" t="s">
        <v>19</v>
      </c>
      <c r="B183" s="11">
        <v>655.6917682198327</v>
      </c>
      <c r="C183" s="11">
        <v>646.7777901234568</v>
      </c>
      <c r="D183" s="11">
        <v>631.4897290322581</v>
      </c>
      <c r="E183" s="11">
        <v>711.0345290322581</v>
      </c>
      <c r="F183" s="11">
        <v>646.9199074074074</v>
      </c>
      <c r="G183" s="11">
        <v>677.2091315136478</v>
      </c>
      <c r="H183" s="12">
        <v>659.2018641975309</v>
      </c>
      <c r="I183" s="12">
        <v>646.8759556381242</v>
      </c>
      <c r="J183" s="12">
        <v>588.678125</v>
      </c>
      <c r="K183" s="12">
        <v>599.3326412576006</v>
      </c>
      <c r="L183" s="12">
        <v>552.1419941348973</v>
      </c>
      <c r="M183" s="12">
        <v>563.2646565656565</v>
      </c>
      <c r="N183" s="12">
        <v>627.0476186981377</v>
      </c>
    </row>
    <row r="184" spans="1:14" ht="15">
      <c r="A184" s="6"/>
      <c r="B184" s="13"/>
      <c r="C184" s="13"/>
      <c r="D184" s="13"/>
      <c r="E184" s="13"/>
      <c r="F184" s="13"/>
      <c r="G184" s="13"/>
      <c r="H184" s="6"/>
      <c r="I184" s="6"/>
      <c r="J184" s="6"/>
      <c r="K184" s="6"/>
      <c r="L184" s="6"/>
      <c r="M184" s="6"/>
      <c r="N184" s="6"/>
    </row>
    <row r="185" spans="1:14" ht="15">
      <c r="A185" s="6" t="s">
        <v>29</v>
      </c>
      <c r="B185" s="25">
        <f>SUM(B131+B173)</f>
        <v>4559</v>
      </c>
      <c r="C185" s="25">
        <f aca="true" t="shared" si="47" ref="C185:N185">SUM(C131+C173)</f>
        <v>4363</v>
      </c>
      <c r="D185" s="25">
        <f t="shared" si="47"/>
        <v>4334</v>
      </c>
      <c r="E185" s="25">
        <f t="shared" si="47"/>
        <v>4395</v>
      </c>
      <c r="F185" s="25">
        <f t="shared" si="47"/>
        <v>4566</v>
      </c>
      <c r="G185" s="25">
        <f t="shared" si="47"/>
        <v>4567</v>
      </c>
      <c r="H185" s="25">
        <f t="shared" si="47"/>
        <v>4660</v>
      </c>
      <c r="I185" s="25">
        <f t="shared" si="47"/>
        <v>5040</v>
      </c>
      <c r="J185" s="25">
        <f t="shared" si="47"/>
        <v>5049</v>
      </c>
      <c r="K185" s="25">
        <f t="shared" si="47"/>
        <v>5066</v>
      </c>
      <c r="L185" s="25">
        <f t="shared" si="47"/>
        <v>4959</v>
      </c>
      <c r="M185" s="25">
        <f t="shared" si="47"/>
        <v>4992</v>
      </c>
      <c r="N185" s="25">
        <f t="shared" si="47"/>
        <v>56550</v>
      </c>
    </row>
    <row r="186" spans="1:14" ht="15">
      <c r="A186" s="21" t="s">
        <v>30</v>
      </c>
      <c r="B186" s="11">
        <v>15967477.190000001</v>
      </c>
      <c r="C186" s="11">
        <v>13830045.99</v>
      </c>
      <c r="D186" s="11">
        <v>13515609.05</v>
      </c>
      <c r="E186" s="11">
        <v>14933170.03</v>
      </c>
      <c r="F186" s="11">
        <v>13355603.27</v>
      </c>
      <c r="G186" s="11">
        <v>15363835.05</v>
      </c>
      <c r="H186" s="11">
        <v>15584365.02</v>
      </c>
      <c r="I186" s="11">
        <v>16860218.6</v>
      </c>
      <c r="J186" s="11">
        <v>16370193.52</v>
      </c>
      <c r="K186" s="11">
        <v>18742463.44</v>
      </c>
      <c r="L186" s="11">
        <v>17597429.59</v>
      </c>
      <c r="M186" s="11">
        <v>16766415.56</v>
      </c>
      <c r="N186" s="11">
        <v>188886826.31</v>
      </c>
    </row>
    <row r="187" spans="1:14" ht="15">
      <c r="A187" s="21" t="s">
        <v>19</v>
      </c>
      <c r="B187" s="12">
        <f>SUM(B186/B185/B191)</f>
        <v>112.98089698504909</v>
      </c>
      <c r="C187" s="12">
        <f aca="true" t="shared" si="48" ref="C187:N187">SUM(C186/C185/C191)</f>
        <v>105.66159362823745</v>
      </c>
      <c r="D187" s="12">
        <f t="shared" si="48"/>
        <v>100.5969978564092</v>
      </c>
      <c r="E187" s="12">
        <f t="shared" si="48"/>
        <v>109.6052701383537</v>
      </c>
      <c r="F187" s="12">
        <f t="shared" si="48"/>
        <v>104.46470238095239</v>
      </c>
      <c r="G187" s="12">
        <f t="shared" si="48"/>
        <v>108.51928667792085</v>
      </c>
      <c r="H187" s="12">
        <f t="shared" si="48"/>
        <v>111.47614463519312</v>
      </c>
      <c r="I187" s="12">
        <f t="shared" si="48"/>
        <v>116.76375107343695</v>
      </c>
      <c r="J187" s="12">
        <f t="shared" si="48"/>
        <v>108.0754837261504</v>
      </c>
      <c r="K187" s="12">
        <f t="shared" si="48"/>
        <v>120.70659748095129</v>
      </c>
      <c r="L187" s="12">
        <f t="shared" si="48"/>
        <v>114.47046159150193</v>
      </c>
      <c r="M187" s="12">
        <f t="shared" si="48"/>
        <v>111.95523210470085</v>
      </c>
      <c r="N187" s="12">
        <f t="shared" si="48"/>
        <v>110.63230791780484</v>
      </c>
    </row>
    <row r="188" spans="1:14" ht="15">
      <c r="A188" s="21"/>
      <c r="B188" s="11"/>
      <c r="C188" s="11"/>
      <c r="D188" s="11"/>
      <c r="E188" s="11"/>
      <c r="F188" s="11"/>
      <c r="G188" s="11"/>
      <c r="H188" s="12"/>
      <c r="I188" s="12"/>
      <c r="J188" s="12"/>
      <c r="K188" s="12"/>
      <c r="L188" s="12"/>
      <c r="M188" s="12"/>
      <c r="N188" s="6"/>
    </row>
    <row r="189" spans="1:14" ht="15">
      <c r="A189" s="21" t="s">
        <v>31</v>
      </c>
      <c r="B189" s="11">
        <v>554545.86</v>
      </c>
      <c r="C189" s="11">
        <v>1333718.33</v>
      </c>
      <c r="D189" s="11">
        <v>1715938.33</v>
      </c>
      <c r="E189" s="11">
        <v>2017053.79</v>
      </c>
      <c r="F189" s="11">
        <v>1918570.76</v>
      </c>
      <c r="G189" s="11">
        <v>2345768.93</v>
      </c>
      <c r="H189" s="12">
        <v>2461842.19</v>
      </c>
      <c r="I189" s="12">
        <v>2649638.23</v>
      </c>
      <c r="J189" s="12">
        <v>2509401.37</v>
      </c>
      <c r="K189" s="12">
        <v>2981989.28</v>
      </c>
      <c r="L189" s="12">
        <v>2894752.05</v>
      </c>
      <c r="M189" s="12">
        <v>2847700.01</v>
      </c>
      <c r="N189" s="12">
        <v>26230919.13</v>
      </c>
    </row>
    <row r="190" spans="1:14" ht="15">
      <c r="A190" s="21" t="s">
        <v>32</v>
      </c>
      <c r="B190" s="9">
        <v>20</v>
      </c>
      <c r="C190" s="9">
        <v>19</v>
      </c>
      <c r="D190" s="9">
        <v>19</v>
      </c>
      <c r="E190" s="9">
        <v>19</v>
      </c>
      <c r="F190" s="9">
        <v>19</v>
      </c>
      <c r="G190" s="9">
        <v>19</v>
      </c>
      <c r="H190" s="10">
        <v>19</v>
      </c>
      <c r="I190" s="10">
        <v>20</v>
      </c>
      <c r="J190" s="10">
        <v>20</v>
      </c>
      <c r="K190" s="10">
        <v>20</v>
      </c>
      <c r="L190" s="10">
        <v>19</v>
      </c>
      <c r="M190" s="10">
        <v>19</v>
      </c>
      <c r="N190" s="10">
        <v>232</v>
      </c>
    </row>
    <row r="191" spans="1:14" ht="15">
      <c r="A191" s="21" t="s">
        <v>33</v>
      </c>
      <c r="B191" s="11">
        <v>31</v>
      </c>
      <c r="C191" s="11">
        <v>30</v>
      </c>
      <c r="D191" s="17">
        <v>31</v>
      </c>
      <c r="E191" s="17">
        <v>31</v>
      </c>
      <c r="F191" s="17">
        <v>28</v>
      </c>
      <c r="G191" s="17">
        <v>31</v>
      </c>
      <c r="H191" s="15">
        <v>30</v>
      </c>
      <c r="I191" s="15">
        <v>28.65</v>
      </c>
      <c r="J191" s="15">
        <v>30</v>
      </c>
      <c r="K191" s="15">
        <v>30.65</v>
      </c>
      <c r="L191" s="15">
        <v>31</v>
      </c>
      <c r="M191" s="15">
        <v>30</v>
      </c>
      <c r="N191" s="12">
        <v>30.191666666666666</v>
      </c>
    </row>
    <row r="192" spans="1:14" ht="15">
      <c r="A192" s="6"/>
      <c r="B192" s="11"/>
      <c r="C192" s="11"/>
      <c r="D192" s="11"/>
      <c r="E192" s="11"/>
      <c r="F192" s="11"/>
      <c r="G192" s="11"/>
      <c r="H192" s="12"/>
      <c r="I192" s="12"/>
      <c r="J192" s="12"/>
      <c r="K192" s="12"/>
      <c r="L192" s="12"/>
      <c r="M192" s="12"/>
      <c r="N192" s="6"/>
    </row>
    <row r="193" spans="1:14" ht="20.25">
      <c r="A193" s="19" t="s">
        <v>34</v>
      </c>
      <c r="B193" s="13"/>
      <c r="C193" s="13"/>
      <c r="D193" s="13"/>
      <c r="E193" s="13"/>
      <c r="F193" s="13"/>
      <c r="G193" s="13"/>
      <c r="H193" s="6"/>
      <c r="I193" s="6"/>
      <c r="J193" s="6"/>
      <c r="K193" s="6"/>
      <c r="L193" s="6"/>
      <c r="M193" s="6"/>
      <c r="N193" s="6"/>
    </row>
    <row r="194" spans="1:14" ht="15.75" thickBot="1">
      <c r="A194" s="20" t="s">
        <v>13</v>
      </c>
      <c r="B194" s="7" t="s">
        <v>1</v>
      </c>
      <c r="C194" s="7" t="s">
        <v>2</v>
      </c>
      <c r="D194" s="7" t="s">
        <v>3</v>
      </c>
      <c r="E194" s="7" t="s">
        <v>4</v>
      </c>
      <c r="F194" s="7" t="s">
        <v>5</v>
      </c>
      <c r="G194" s="7" t="s">
        <v>35</v>
      </c>
      <c r="H194" s="7" t="s">
        <v>6</v>
      </c>
      <c r="I194" s="7" t="s">
        <v>7</v>
      </c>
      <c r="J194" s="7" t="s">
        <v>8</v>
      </c>
      <c r="K194" s="7" t="s">
        <v>36</v>
      </c>
      <c r="L194" s="7" t="s">
        <v>9</v>
      </c>
      <c r="M194" s="7" t="s">
        <v>10</v>
      </c>
      <c r="N194" s="7" t="s">
        <v>11</v>
      </c>
    </row>
    <row r="195" spans="1:14" ht="15.75" thickTop="1">
      <c r="A195" s="8" t="s">
        <v>18</v>
      </c>
      <c r="B195" s="22">
        <f aca="true" t="shared" si="49" ref="B195:N197">SUM(B201+B207+B213+B219+B225+B231)</f>
        <v>3397</v>
      </c>
      <c r="C195" s="22">
        <f t="shared" si="49"/>
        <v>3318</v>
      </c>
      <c r="D195" s="22">
        <f t="shared" si="49"/>
        <v>4311</v>
      </c>
      <c r="E195" s="22">
        <f t="shared" si="49"/>
        <v>4145</v>
      </c>
      <c r="F195" s="22">
        <f t="shared" si="49"/>
        <v>4151</v>
      </c>
      <c r="G195" s="22">
        <f t="shared" si="49"/>
        <v>3844</v>
      </c>
      <c r="H195" s="22">
        <f t="shared" si="49"/>
        <v>3857</v>
      </c>
      <c r="I195" s="22">
        <f t="shared" si="49"/>
        <v>4031</v>
      </c>
      <c r="J195" s="22">
        <f t="shared" si="49"/>
        <v>3901</v>
      </c>
      <c r="K195" s="22">
        <f t="shared" si="49"/>
        <v>3922</v>
      </c>
      <c r="L195" s="22">
        <f t="shared" si="49"/>
        <v>3873</v>
      </c>
      <c r="M195" s="22">
        <f t="shared" si="49"/>
        <v>3857</v>
      </c>
      <c r="N195" s="22">
        <f t="shared" si="49"/>
        <v>46607</v>
      </c>
    </row>
    <row r="196" spans="1:14" ht="15">
      <c r="A196" s="8" t="s">
        <v>15</v>
      </c>
      <c r="B196" s="23">
        <f t="shared" si="49"/>
        <v>75987508.9</v>
      </c>
      <c r="C196" s="23">
        <f t="shared" si="49"/>
        <v>65035314.45</v>
      </c>
      <c r="D196" s="23">
        <f t="shared" si="49"/>
        <v>124487197.6</v>
      </c>
      <c r="E196" s="23">
        <f t="shared" si="49"/>
        <v>120499897.55</v>
      </c>
      <c r="F196" s="23">
        <f t="shared" si="49"/>
        <v>103859918.5</v>
      </c>
      <c r="G196" s="23">
        <f t="shared" si="49"/>
        <v>115733785.25</v>
      </c>
      <c r="H196" s="23">
        <f t="shared" si="49"/>
        <v>118118664.3</v>
      </c>
      <c r="I196" s="23">
        <f t="shared" si="49"/>
        <v>130074156.69</v>
      </c>
      <c r="J196" s="23">
        <f t="shared" si="49"/>
        <v>112283847.7</v>
      </c>
      <c r="K196" s="23">
        <f t="shared" si="49"/>
        <v>134785431.7</v>
      </c>
      <c r="L196" s="23">
        <f t="shared" si="49"/>
        <v>123401045</v>
      </c>
      <c r="M196" s="23">
        <f t="shared" si="49"/>
        <v>110932872.77000001</v>
      </c>
      <c r="N196" s="23">
        <f t="shared" si="49"/>
        <v>1335200284.4099998</v>
      </c>
    </row>
    <row r="197" spans="1:14" ht="15">
      <c r="A197" s="8" t="s">
        <v>0</v>
      </c>
      <c r="B197" s="23">
        <f t="shared" si="49"/>
        <v>5338150.1899999995</v>
      </c>
      <c r="C197" s="23">
        <f t="shared" si="49"/>
        <v>4516266.609999999</v>
      </c>
      <c r="D197" s="23">
        <f t="shared" si="49"/>
        <v>7147995.550000001</v>
      </c>
      <c r="E197" s="23">
        <f t="shared" si="49"/>
        <v>7541100.57</v>
      </c>
      <c r="F197" s="23">
        <f t="shared" si="49"/>
        <v>6447876.62</v>
      </c>
      <c r="G197" s="23">
        <f t="shared" si="49"/>
        <v>7526391.87</v>
      </c>
      <c r="H197" s="23">
        <f t="shared" si="49"/>
        <v>7506791.6899999995</v>
      </c>
      <c r="I197" s="23">
        <f t="shared" si="49"/>
        <v>7464270.609999999</v>
      </c>
      <c r="J197" s="23">
        <f t="shared" si="49"/>
        <v>6663421.03</v>
      </c>
      <c r="K197" s="23">
        <f t="shared" si="49"/>
        <v>8639392.260000002</v>
      </c>
      <c r="L197" s="23">
        <f t="shared" si="49"/>
        <v>7964736.58</v>
      </c>
      <c r="M197" s="23">
        <f t="shared" si="49"/>
        <v>7168925.53</v>
      </c>
      <c r="N197" s="23">
        <f t="shared" si="49"/>
        <v>83925319.11000001</v>
      </c>
    </row>
    <row r="198" spans="1:14" ht="15">
      <c r="A198" s="8" t="s">
        <v>19</v>
      </c>
      <c r="B198" s="12">
        <f aca="true" t="shared" si="50" ref="B198:N198">SUM(B197/B195/B255)</f>
        <v>51.9481233076341</v>
      </c>
      <c r="C198" s="12">
        <f t="shared" si="50"/>
        <v>45.371374422342775</v>
      </c>
      <c r="D198" s="12">
        <f t="shared" si="50"/>
        <v>55.92185291714244</v>
      </c>
      <c r="E198" s="12">
        <f t="shared" si="50"/>
        <v>58.68789112416826</v>
      </c>
      <c r="F198" s="12">
        <f t="shared" si="50"/>
        <v>55.476104036893005</v>
      </c>
      <c r="G198" s="12">
        <f t="shared" si="50"/>
        <v>63.15994654425834</v>
      </c>
      <c r="H198" s="12">
        <f t="shared" si="50"/>
        <v>64.8759112436263</v>
      </c>
      <c r="I198" s="12">
        <f t="shared" si="50"/>
        <v>63.393250494222656</v>
      </c>
      <c r="J198" s="12">
        <f t="shared" si="50"/>
        <v>56.93771708109032</v>
      </c>
      <c r="K198" s="12">
        <f t="shared" si="50"/>
        <v>71.05815219358131</v>
      </c>
      <c r="L198" s="12">
        <f t="shared" si="50"/>
        <v>66.33797739520087</v>
      </c>
      <c r="M198" s="12">
        <f t="shared" si="50"/>
        <v>61.95597208538588</v>
      </c>
      <c r="N198" s="12">
        <f t="shared" si="50"/>
        <v>59.8388974452166</v>
      </c>
    </row>
    <row r="199" spans="1:14" ht="15">
      <c r="A199" s="8" t="s">
        <v>16</v>
      </c>
      <c r="B199" s="24">
        <f aca="true" t="shared" si="51" ref="B199:N199">SUM(B197/B196)</f>
        <v>0.0702503643990361</v>
      </c>
      <c r="C199" s="24">
        <f t="shared" si="51"/>
        <v>0.06944329627977987</v>
      </c>
      <c r="D199" s="24">
        <f t="shared" si="51"/>
        <v>0.057419523355066684</v>
      </c>
      <c r="E199" s="24">
        <f t="shared" si="51"/>
        <v>0.06258180067639402</v>
      </c>
      <c r="F199" s="24">
        <f t="shared" si="51"/>
        <v>0.06208243481338761</v>
      </c>
      <c r="G199" s="24">
        <f t="shared" si="51"/>
        <v>0.06503193387948054</v>
      </c>
      <c r="H199" s="24">
        <f t="shared" si="51"/>
        <v>0.06355296797916804</v>
      </c>
      <c r="I199" s="24">
        <f t="shared" si="51"/>
        <v>0.05738473190942353</v>
      </c>
      <c r="J199" s="24">
        <f t="shared" si="51"/>
        <v>0.05934443080186679</v>
      </c>
      <c r="K199" s="24">
        <f t="shared" si="51"/>
        <v>0.06409737425650879</v>
      </c>
      <c r="L199" s="24">
        <f t="shared" si="51"/>
        <v>0.06454350998405241</v>
      </c>
      <c r="M199" s="24">
        <f t="shared" si="51"/>
        <v>0.06462399603464267</v>
      </c>
      <c r="N199" s="24">
        <f t="shared" si="51"/>
        <v>0.0628559775562698</v>
      </c>
    </row>
    <row r="200" spans="1:14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5">
      <c r="A201" s="21" t="s">
        <v>20</v>
      </c>
      <c r="B201" s="9">
        <v>655</v>
      </c>
      <c r="C201" s="9">
        <v>644</v>
      </c>
      <c r="D201" s="9">
        <v>751</v>
      </c>
      <c r="E201" s="9">
        <v>706</v>
      </c>
      <c r="F201" s="9">
        <v>712</v>
      </c>
      <c r="G201" s="9">
        <v>654</v>
      </c>
      <c r="H201" s="10">
        <v>666</v>
      </c>
      <c r="I201" s="10">
        <v>734</v>
      </c>
      <c r="J201" s="10">
        <v>718</v>
      </c>
      <c r="K201" s="10">
        <v>740</v>
      </c>
      <c r="L201" s="10">
        <v>717</v>
      </c>
      <c r="M201" s="10">
        <v>697</v>
      </c>
      <c r="N201" s="10">
        <v>8394</v>
      </c>
    </row>
    <row r="202" spans="1:14" ht="15">
      <c r="A202" s="8" t="s">
        <v>15</v>
      </c>
      <c r="B202" s="11">
        <v>5957352.9</v>
      </c>
      <c r="C202" s="11">
        <v>5174544.95</v>
      </c>
      <c r="D202" s="11">
        <v>7694206.85</v>
      </c>
      <c r="E202" s="11">
        <v>7413124.8</v>
      </c>
      <c r="F202" s="11">
        <v>6704718.75</v>
      </c>
      <c r="G202" s="11">
        <v>7306122.5</v>
      </c>
      <c r="H202" s="12">
        <v>7160116.55</v>
      </c>
      <c r="I202" s="12">
        <v>7532391.95</v>
      </c>
      <c r="J202" s="12">
        <v>7688275.55</v>
      </c>
      <c r="K202" s="12">
        <v>9569716.85</v>
      </c>
      <c r="L202" s="12">
        <v>9006974.62</v>
      </c>
      <c r="M202" s="12">
        <v>7695100.56</v>
      </c>
      <c r="N202" s="12">
        <v>88902646.83</v>
      </c>
    </row>
    <row r="203" spans="1:14" ht="15">
      <c r="A203" s="8" t="s">
        <v>0</v>
      </c>
      <c r="B203" s="11">
        <v>653755.11</v>
      </c>
      <c r="C203" s="11">
        <v>559871.53</v>
      </c>
      <c r="D203" s="11">
        <v>742017.53</v>
      </c>
      <c r="E203" s="11">
        <v>803741.22</v>
      </c>
      <c r="F203" s="11">
        <v>712183.98</v>
      </c>
      <c r="G203" s="11">
        <v>786985.38</v>
      </c>
      <c r="H203" s="12">
        <v>759613.61</v>
      </c>
      <c r="I203" s="12">
        <v>788067.94</v>
      </c>
      <c r="J203" s="12">
        <v>799760.97</v>
      </c>
      <c r="K203" s="12">
        <v>984171.06</v>
      </c>
      <c r="L203" s="12">
        <v>951705.42</v>
      </c>
      <c r="M203" s="12">
        <v>828100.56</v>
      </c>
      <c r="N203" s="12">
        <v>9369974.31</v>
      </c>
    </row>
    <row r="204" spans="1:14" ht="15">
      <c r="A204" s="8" t="s">
        <v>19</v>
      </c>
      <c r="B204" s="12">
        <f aca="true" t="shared" si="52" ref="B204:N204">SUM(B203/B201/B255)</f>
        <v>32.99502163901331</v>
      </c>
      <c r="C204" s="12">
        <f t="shared" si="52"/>
        <v>28.97885766045549</v>
      </c>
      <c r="D204" s="12">
        <f t="shared" si="52"/>
        <v>33.3234172312128</v>
      </c>
      <c r="E204" s="12">
        <f t="shared" si="52"/>
        <v>36.72398885132048</v>
      </c>
      <c r="F204" s="12">
        <f t="shared" si="52"/>
        <v>35.723514245585875</v>
      </c>
      <c r="G204" s="12">
        <f t="shared" si="52"/>
        <v>38.817469665581534</v>
      </c>
      <c r="H204" s="12">
        <f t="shared" si="52"/>
        <v>38.0186991991992</v>
      </c>
      <c r="I204" s="12">
        <f t="shared" si="52"/>
        <v>36.756660171062315</v>
      </c>
      <c r="J204" s="12">
        <f t="shared" si="52"/>
        <v>37.129107242339835</v>
      </c>
      <c r="K204" s="12">
        <f t="shared" si="52"/>
        <v>42.901964254577166</v>
      </c>
      <c r="L204" s="12">
        <f t="shared" si="52"/>
        <v>42.8175381293022</v>
      </c>
      <c r="M204" s="12">
        <f t="shared" si="52"/>
        <v>39.60308751793401</v>
      </c>
      <c r="N204" s="12">
        <f t="shared" si="52"/>
        <v>37.09464046495191</v>
      </c>
    </row>
    <row r="205" spans="1:14" ht="15">
      <c r="A205" s="8" t="s">
        <v>16</v>
      </c>
      <c r="B205" s="24">
        <f aca="true" t="shared" si="53" ref="B205:N205">SUM(B203/B202)</f>
        <v>0.10973919473529929</v>
      </c>
      <c r="C205" s="24">
        <f t="shared" si="53"/>
        <v>0.10819724930595105</v>
      </c>
      <c r="D205" s="24">
        <f t="shared" si="53"/>
        <v>0.09643846915813033</v>
      </c>
      <c r="E205" s="24">
        <f t="shared" si="53"/>
        <v>0.10842137987478641</v>
      </c>
      <c r="F205" s="24">
        <f t="shared" si="53"/>
        <v>0.10622130570353902</v>
      </c>
      <c r="G205" s="24">
        <f t="shared" si="53"/>
        <v>0.10771587528131372</v>
      </c>
      <c r="H205" s="24">
        <f t="shared" si="53"/>
        <v>0.10608955939411349</v>
      </c>
      <c r="I205" s="24">
        <f t="shared" si="53"/>
        <v>0.10462386254342486</v>
      </c>
      <c r="J205" s="24">
        <f t="shared" si="53"/>
        <v>0.1040234529575361</v>
      </c>
      <c r="K205" s="24">
        <f t="shared" si="53"/>
        <v>0.10284223404164775</v>
      </c>
      <c r="L205" s="24">
        <f t="shared" si="53"/>
        <v>0.10566316217731278</v>
      </c>
      <c r="M205" s="24">
        <f t="shared" si="53"/>
        <v>0.10761400108330749</v>
      </c>
      <c r="N205" s="24">
        <f t="shared" si="53"/>
        <v>0.10539589814369986</v>
      </c>
    </row>
    <row r="206" spans="1:14" ht="15">
      <c r="A206" s="6"/>
      <c r="B206" s="11"/>
      <c r="C206" s="11"/>
      <c r="D206" s="11"/>
      <c r="E206" s="11"/>
      <c r="F206" s="11"/>
      <c r="G206" s="11"/>
      <c r="H206" s="12"/>
      <c r="I206" s="12"/>
      <c r="J206" s="12"/>
      <c r="K206" s="12"/>
      <c r="L206" s="12"/>
      <c r="M206" s="12"/>
      <c r="N206" s="6"/>
    </row>
    <row r="207" spans="1:14" ht="15">
      <c r="A207" s="21" t="s">
        <v>21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</row>
    <row r="208" spans="1:14" ht="15">
      <c r="A208" s="8" t="s">
        <v>15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644</v>
      </c>
    </row>
    <row r="209" spans="1:14" ht="15">
      <c r="A209" s="8" t="s">
        <v>0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</row>
    <row r="210" spans="1:14" ht="15">
      <c r="A210" s="8" t="s">
        <v>19</v>
      </c>
      <c r="B210" s="12">
        <v>0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</row>
    <row r="211" spans="1:14" ht="15">
      <c r="A211" s="8" t="s">
        <v>16</v>
      </c>
      <c r="B211" s="24">
        <v>0</v>
      </c>
      <c r="C211" s="24">
        <v>0</v>
      </c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</row>
    <row r="212" spans="1:14" ht="15">
      <c r="A212" s="6"/>
      <c r="B212" s="11"/>
      <c r="C212" s="11"/>
      <c r="D212" s="11"/>
      <c r="E212" s="11"/>
      <c r="F212" s="11"/>
      <c r="G212" s="11"/>
      <c r="H212" s="12"/>
      <c r="I212" s="12"/>
      <c r="J212" s="12"/>
      <c r="K212" s="12"/>
      <c r="L212" s="12"/>
      <c r="M212" s="12"/>
      <c r="N212" s="6"/>
    </row>
    <row r="213" spans="1:14" ht="15">
      <c r="A213" s="21" t="s">
        <v>22</v>
      </c>
      <c r="B213" s="9">
        <v>1890</v>
      </c>
      <c r="C213" s="9">
        <v>1834</v>
      </c>
      <c r="D213" s="9">
        <v>2417</v>
      </c>
      <c r="E213" s="9">
        <v>2336</v>
      </c>
      <c r="F213" s="9">
        <v>2334</v>
      </c>
      <c r="G213" s="9">
        <v>2181</v>
      </c>
      <c r="H213" s="10">
        <v>2186</v>
      </c>
      <c r="I213" s="10">
        <v>2260</v>
      </c>
      <c r="J213" s="10">
        <v>2170</v>
      </c>
      <c r="K213" s="10">
        <v>2173</v>
      </c>
      <c r="L213" s="10">
        <v>2147</v>
      </c>
      <c r="M213" s="10">
        <v>2153</v>
      </c>
      <c r="N213" s="10">
        <v>26081</v>
      </c>
    </row>
    <row r="214" spans="1:14" ht="15">
      <c r="A214" s="8" t="s">
        <v>15</v>
      </c>
      <c r="B214" s="11">
        <v>37697587</v>
      </c>
      <c r="C214" s="11">
        <v>30924588.5</v>
      </c>
      <c r="D214" s="11">
        <v>55618831.05</v>
      </c>
      <c r="E214" s="11">
        <v>56097683.75</v>
      </c>
      <c r="F214" s="11">
        <v>48021647.75</v>
      </c>
      <c r="G214" s="11">
        <v>53394741.75</v>
      </c>
      <c r="H214" s="12">
        <v>53260405.75</v>
      </c>
      <c r="I214" s="12">
        <v>53587493.74</v>
      </c>
      <c r="J214" s="12">
        <v>53726690.83</v>
      </c>
      <c r="K214" s="12">
        <v>62181537</v>
      </c>
      <c r="L214" s="12">
        <v>55898544.16</v>
      </c>
      <c r="M214" s="12">
        <v>49732595.78</v>
      </c>
      <c r="N214" s="12">
        <v>610142347.06</v>
      </c>
    </row>
    <row r="215" spans="1:14" ht="15">
      <c r="A215" s="8" t="s">
        <v>0</v>
      </c>
      <c r="B215" s="11">
        <v>2742116.79</v>
      </c>
      <c r="C215" s="11">
        <v>2374560.18</v>
      </c>
      <c r="D215" s="11">
        <v>3799027.24</v>
      </c>
      <c r="E215" s="11">
        <v>3979862.77</v>
      </c>
      <c r="F215" s="11">
        <v>3530873.86</v>
      </c>
      <c r="G215" s="11">
        <v>3990955.31</v>
      </c>
      <c r="H215" s="12">
        <v>3693845.64</v>
      </c>
      <c r="I215" s="12">
        <v>3677126.66</v>
      </c>
      <c r="J215" s="12">
        <v>3410161.77</v>
      </c>
      <c r="K215" s="12">
        <v>4445700.99</v>
      </c>
      <c r="L215" s="12">
        <v>4112434.86</v>
      </c>
      <c r="M215" s="12">
        <v>3613060.34</v>
      </c>
      <c r="N215" s="12">
        <v>43369726.410000004</v>
      </c>
    </row>
    <row r="216" spans="1:14" ht="15">
      <c r="A216" s="8" t="s">
        <v>19</v>
      </c>
      <c r="B216" s="12">
        <f aca="true" t="shared" si="54" ref="B216:N216">SUM(B215/B213/B255)</f>
        <v>47.96216345270891</v>
      </c>
      <c r="C216" s="12">
        <f t="shared" si="54"/>
        <v>43.158127589967286</v>
      </c>
      <c r="D216" s="12">
        <f t="shared" si="54"/>
        <v>53.01161795907432</v>
      </c>
      <c r="E216" s="12">
        <f t="shared" si="54"/>
        <v>54.95833476027398</v>
      </c>
      <c r="F216" s="12">
        <f t="shared" si="54"/>
        <v>54.028550924225726</v>
      </c>
      <c r="G216" s="12">
        <f t="shared" si="54"/>
        <v>59.028195264084246</v>
      </c>
      <c r="H216" s="12">
        <f t="shared" si="54"/>
        <v>56.32579505946935</v>
      </c>
      <c r="I216" s="12">
        <f t="shared" si="54"/>
        <v>55.701718407746164</v>
      </c>
      <c r="J216" s="12">
        <f t="shared" si="54"/>
        <v>52.38343732718894</v>
      </c>
      <c r="K216" s="12">
        <f t="shared" si="54"/>
        <v>65.99618470080014</v>
      </c>
      <c r="L216" s="12">
        <f t="shared" si="54"/>
        <v>61.78816443048815</v>
      </c>
      <c r="M216" s="12">
        <f t="shared" si="54"/>
        <v>55.93838581823811</v>
      </c>
      <c r="N216" s="12">
        <f t="shared" si="54"/>
        <v>55.25914667521649</v>
      </c>
    </row>
    <row r="217" spans="1:14" ht="15">
      <c r="A217" s="8" t="s">
        <v>16</v>
      </c>
      <c r="B217" s="24">
        <f aca="true" t="shared" si="55" ref="B217:N217">SUM(B215/B214)</f>
        <v>0.07273984910493078</v>
      </c>
      <c r="C217" s="24">
        <f t="shared" si="55"/>
        <v>0.07678550613535245</v>
      </c>
      <c r="D217" s="24">
        <f t="shared" si="55"/>
        <v>0.06830469408076495</v>
      </c>
      <c r="E217" s="24">
        <f t="shared" si="55"/>
        <v>0.07094522454325042</v>
      </c>
      <c r="F217" s="24">
        <f t="shared" si="55"/>
        <v>0.0735267119192094</v>
      </c>
      <c r="G217" s="24">
        <f t="shared" si="55"/>
        <v>0.07474435083301063</v>
      </c>
      <c r="H217" s="24">
        <f t="shared" si="55"/>
        <v>0.06935444047006721</v>
      </c>
      <c r="I217" s="24">
        <f t="shared" si="55"/>
        <v>0.06861911993572552</v>
      </c>
      <c r="J217" s="24">
        <f t="shared" si="55"/>
        <v>0.06347239551362482</v>
      </c>
      <c r="K217" s="24">
        <f t="shared" si="55"/>
        <v>0.07149551465734917</v>
      </c>
      <c r="L217" s="24">
        <f t="shared" si="55"/>
        <v>0.07356962371379226</v>
      </c>
      <c r="M217" s="24">
        <f t="shared" si="55"/>
        <v>0.07264974376127366</v>
      </c>
      <c r="N217" s="24">
        <f t="shared" si="55"/>
        <v>0.07108132490553902</v>
      </c>
    </row>
    <row r="218" spans="1:14" ht="15">
      <c r="A218" s="6"/>
      <c r="B218" s="11"/>
      <c r="C218" s="11"/>
      <c r="D218" s="11"/>
      <c r="E218" s="11"/>
      <c r="F218" s="11"/>
      <c r="G218" s="11"/>
      <c r="H218" s="12"/>
      <c r="I218" s="12"/>
      <c r="J218" s="12"/>
      <c r="K218" s="12"/>
      <c r="L218" s="12"/>
      <c r="M218" s="12"/>
      <c r="N218" s="6"/>
    </row>
    <row r="219" spans="1:14" ht="15">
      <c r="A219" s="21" t="s">
        <v>23</v>
      </c>
      <c r="B219" s="16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</row>
    <row r="220" spans="1:14" ht="15">
      <c r="A220" s="8" t="s">
        <v>15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</row>
    <row r="221" spans="1:14" ht="15">
      <c r="A221" s="8" t="s">
        <v>0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</row>
    <row r="222" spans="1:14" ht="15">
      <c r="A222" s="8" t="s">
        <v>19</v>
      </c>
      <c r="B222" s="12">
        <v>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</row>
    <row r="223" spans="1:14" ht="15">
      <c r="A223" s="8" t="s">
        <v>16</v>
      </c>
      <c r="B223" s="24">
        <v>0</v>
      </c>
      <c r="C223" s="24">
        <v>0</v>
      </c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</row>
    <row r="224" spans="1:14" ht="15">
      <c r="A224" s="6"/>
      <c r="B224" s="13"/>
      <c r="C224" s="13"/>
      <c r="D224" s="13"/>
      <c r="E224" s="13"/>
      <c r="F224" s="13"/>
      <c r="G224" s="13"/>
      <c r="H224" s="6"/>
      <c r="I224" s="6"/>
      <c r="J224" s="6"/>
      <c r="K224" s="6"/>
      <c r="L224" s="6"/>
      <c r="M224" s="6"/>
      <c r="N224" s="6"/>
    </row>
    <row r="225" spans="1:14" ht="15">
      <c r="A225" s="21" t="s">
        <v>24</v>
      </c>
      <c r="B225" s="9">
        <v>806</v>
      </c>
      <c r="C225" s="9">
        <v>794</v>
      </c>
      <c r="D225" s="9">
        <v>1072</v>
      </c>
      <c r="E225" s="9">
        <v>1032</v>
      </c>
      <c r="F225" s="9">
        <v>1034</v>
      </c>
      <c r="G225" s="9">
        <v>943</v>
      </c>
      <c r="H225" s="10">
        <v>937</v>
      </c>
      <c r="I225" s="10">
        <v>968</v>
      </c>
      <c r="J225" s="10">
        <v>946</v>
      </c>
      <c r="K225" s="10">
        <v>942</v>
      </c>
      <c r="L225" s="10">
        <v>941</v>
      </c>
      <c r="M225" s="10">
        <v>939</v>
      </c>
      <c r="N225" s="10">
        <v>11354</v>
      </c>
    </row>
    <row r="226" spans="1:14" ht="15">
      <c r="A226" s="8" t="s">
        <v>15</v>
      </c>
      <c r="B226" s="11">
        <v>29060964</v>
      </c>
      <c r="C226" s="11">
        <v>25903626</v>
      </c>
      <c r="D226" s="11">
        <v>54505954.7</v>
      </c>
      <c r="E226" s="11">
        <v>49541794</v>
      </c>
      <c r="F226" s="11">
        <v>43078337</v>
      </c>
      <c r="G226" s="11">
        <v>47602886</v>
      </c>
      <c r="H226" s="12">
        <v>49721962</v>
      </c>
      <c r="I226" s="12">
        <v>60933156</v>
      </c>
      <c r="J226" s="12">
        <v>43169384.93</v>
      </c>
      <c r="K226" s="12">
        <v>55228417.85</v>
      </c>
      <c r="L226" s="12">
        <v>51407026.38</v>
      </c>
      <c r="M226" s="12">
        <v>46402969.68</v>
      </c>
      <c r="N226" s="12">
        <v>556556478.54</v>
      </c>
    </row>
    <row r="227" spans="1:14" ht="15">
      <c r="A227" s="8" t="s">
        <v>0</v>
      </c>
      <c r="B227" s="11">
        <v>1735008.29</v>
      </c>
      <c r="C227" s="11">
        <v>1382729.9</v>
      </c>
      <c r="D227" s="11">
        <v>2195342.02</v>
      </c>
      <c r="E227" s="11">
        <v>2351809.58</v>
      </c>
      <c r="F227" s="11">
        <v>1977312.98</v>
      </c>
      <c r="G227" s="11">
        <v>2457671.13</v>
      </c>
      <c r="H227" s="12">
        <v>2563660.44</v>
      </c>
      <c r="I227" s="12">
        <v>2638532.29</v>
      </c>
      <c r="J227" s="12">
        <v>2239582.29</v>
      </c>
      <c r="K227" s="12">
        <v>2698587.49</v>
      </c>
      <c r="L227" s="12">
        <v>2474027.3</v>
      </c>
      <c r="M227" s="12">
        <v>2359541.18</v>
      </c>
      <c r="N227" s="12">
        <v>27073804.89</v>
      </c>
    </row>
    <row r="228" spans="1:14" ht="15">
      <c r="A228" s="8" t="s">
        <v>19</v>
      </c>
      <c r="B228" s="12">
        <f aca="true" t="shared" si="56" ref="B228:N228">SUM(B227/B225/B255)</f>
        <v>71.16085105510325</v>
      </c>
      <c r="C228" s="12">
        <f t="shared" si="56"/>
        <v>58.04911418975651</v>
      </c>
      <c r="D228" s="12">
        <f t="shared" si="56"/>
        <v>69.06892665676676</v>
      </c>
      <c r="E228" s="12">
        <f t="shared" si="56"/>
        <v>73.51242748187047</v>
      </c>
      <c r="F228" s="12">
        <f t="shared" si="56"/>
        <v>68.2962482730036</v>
      </c>
      <c r="G228" s="12">
        <f t="shared" si="56"/>
        <v>84.07180686210788</v>
      </c>
      <c r="H228" s="12">
        <f t="shared" si="56"/>
        <v>91.20101173959445</v>
      </c>
      <c r="I228" s="12">
        <f t="shared" si="56"/>
        <v>93.31586778274168</v>
      </c>
      <c r="J228" s="12">
        <f t="shared" si="56"/>
        <v>78.91410465116279</v>
      </c>
      <c r="K228" s="12">
        <f t="shared" si="56"/>
        <v>92.41105027052942</v>
      </c>
      <c r="L228" s="12">
        <f t="shared" si="56"/>
        <v>84.81119262281032</v>
      </c>
      <c r="M228" s="12">
        <f t="shared" si="56"/>
        <v>83.76078026269082</v>
      </c>
      <c r="N228" s="12">
        <f t="shared" si="56"/>
        <v>79.23957466650337</v>
      </c>
    </row>
    <row r="229" spans="1:14" ht="15">
      <c r="A229" s="8" t="s">
        <v>16</v>
      </c>
      <c r="B229" s="24">
        <f aca="true" t="shared" si="57" ref="B229:N229">SUM(B227/B226)</f>
        <v>0.05970236534479723</v>
      </c>
      <c r="C229" s="24">
        <f t="shared" si="57"/>
        <v>0.05337978165682287</v>
      </c>
      <c r="D229" s="24">
        <f t="shared" si="57"/>
        <v>0.04027710425554659</v>
      </c>
      <c r="E229" s="24">
        <f t="shared" si="57"/>
        <v>0.0474712235895212</v>
      </c>
      <c r="F229" s="24">
        <f t="shared" si="57"/>
        <v>0.04590040186555948</v>
      </c>
      <c r="G229" s="24">
        <f t="shared" si="57"/>
        <v>0.05162861617255727</v>
      </c>
      <c r="H229" s="24">
        <f t="shared" si="57"/>
        <v>0.05155992114711805</v>
      </c>
      <c r="I229" s="24">
        <f t="shared" si="57"/>
        <v>0.04330207826425403</v>
      </c>
      <c r="J229" s="24">
        <f t="shared" si="57"/>
        <v>0.05187894832487251</v>
      </c>
      <c r="K229" s="24">
        <f t="shared" si="57"/>
        <v>0.04886229942942318</v>
      </c>
      <c r="L229" s="24">
        <f t="shared" si="57"/>
        <v>0.048126247990148766</v>
      </c>
      <c r="M229" s="24">
        <f t="shared" si="57"/>
        <v>0.05084892618450191</v>
      </c>
      <c r="N229" s="24">
        <f t="shared" si="57"/>
        <v>0.04864520661231364</v>
      </c>
    </row>
    <row r="230" spans="1:14" ht="15">
      <c r="A230" s="6"/>
      <c r="B230" s="13"/>
      <c r="C230" s="13"/>
      <c r="D230" s="13"/>
      <c r="E230" s="13"/>
      <c r="F230" s="13"/>
      <c r="G230" s="13"/>
      <c r="H230" s="6"/>
      <c r="I230" s="6"/>
      <c r="J230" s="6"/>
      <c r="K230" s="6"/>
      <c r="L230" s="6"/>
      <c r="M230" s="6"/>
      <c r="N230" s="6"/>
    </row>
    <row r="231" spans="1:14" ht="15">
      <c r="A231" s="21" t="s">
        <v>25</v>
      </c>
      <c r="B231" s="9">
        <v>46</v>
      </c>
      <c r="C231" s="9">
        <v>46</v>
      </c>
      <c r="D231" s="9">
        <v>71</v>
      </c>
      <c r="E231" s="9">
        <v>71</v>
      </c>
      <c r="F231" s="9">
        <v>71</v>
      </c>
      <c r="G231" s="9">
        <v>66</v>
      </c>
      <c r="H231" s="10">
        <v>68</v>
      </c>
      <c r="I231" s="10">
        <v>69</v>
      </c>
      <c r="J231" s="10">
        <v>67</v>
      </c>
      <c r="K231" s="10">
        <v>67</v>
      </c>
      <c r="L231" s="10">
        <v>68</v>
      </c>
      <c r="M231" s="10">
        <v>68</v>
      </c>
      <c r="N231" s="10">
        <v>778</v>
      </c>
    </row>
    <row r="232" spans="1:14" ht="15">
      <c r="A232" s="8" t="s">
        <v>15</v>
      </c>
      <c r="B232" s="11">
        <v>3271605</v>
      </c>
      <c r="C232" s="11">
        <v>3032555</v>
      </c>
      <c r="D232" s="11">
        <v>6668205</v>
      </c>
      <c r="E232" s="11">
        <v>7447295</v>
      </c>
      <c r="F232" s="11">
        <v>6055215</v>
      </c>
      <c r="G232" s="11">
        <v>7430035</v>
      </c>
      <c r="H232" s="12">
        <v>7976180</v>
      </c>
      <c r="I232" s="12">
        <v>8021115</v>
      </c>
      <c r="J232" s="12">
        <v>7699496.39</v>
      </c>
      <c r="K232" s="12">
        <v>7805760</v>
      </c>
      <c r="L232" s="12">
        <v>7088499.84</v>
      </c>
      <c r="M232" s="12">
        <v>7102206.75</v>
      </c>
      <c r="N232" s="12">
        <v>79598167.98</v>
      </c>
    </row>
    <row r="233" spans="1:14" ht="15">
      <c r="A233" s="8" t="s">
        <v>0</v>
      </c>
      <c r="B233" s="11">
        <v>207270</v>
      </c>
      <c r="C233" s="11">
        <v>199105</v>
      </c>
      <c r="D233" s="11">
        <v>411608.76</v>
      </c>
      <c r="E233" s="11">
        <v>405687</v>
      </c>
      <c r="F233" s="11">
        <v>227505.8</v>
      </c>
      <c r="G233" s="11">
        <v>290780.05</v>
      </c>
      <c r="H233" s="12">
        <v>489672</v>
      </c>
      <c r="I233" s="12">
        <v>360543.72</v>
      </c>
      <c r="J233" s="12">
        <v>213916</v>
      </c>
      <c r="K233" s="12">
        <v>510932.72</v>
      </c>
      <c r="L233" s="12">
        <v>426569</v>
      </c>
      <c r="M233" s="12">
        <v>368223.45</v>
      </c>
      <c r="N233" s="12">
        <v>4111813.5</v>
      </c>
    </row>
    <row r="234" spans="1:14" ht="15">
      <c r="A234" s="8" t="s">
        <v>19</v>
      </c>
      <c r="B234" s="12">
        <f aca="true" t="shared" si="58" ref="B234:N234">SUM(B233/B231/B255)</f>
        <v>148.95436579231045</v>
      </c>
      <c r="C234" s="12">
        <f t="shared" si="58"/>
        <v>144.27898550724638</v>
      </c>
      <c r="D234" s="12">
        <f t="shared" si="58"/>
        <v>195.52467045103677</v>
      </c>
      <c r="E234" s="12">
        <f t="shared" si="58"/>
        <v>184.31940027260336</v>
      </c>
      <c r="F234" s="12">
        <f t="shared" si="58"/>
        <v>114.43953722334004</v>
      </c>
      <c r="G234" s="12">
        <f t="shared" si="58"/>
        <v>142.1212365591398</v>
      </c>
      <c r="H234" s="12">
        <f t="shared" si="58"/>
        <v>240.03529411764706</v>
      </c>
      <c r="I234" s="12">
        <f t="shared" si="58"/>
        <v>178.8863849485733</v>
      </c>
      <c r="J234" s="12">
        <f t="shared" si="58"/>
        <v>106.42587064676617</v>
      </c>
      <c r="K234" s="12">
        <f t="shared" si="58"/>
        <v>245.9955320173327</v>
      </c>
      <c r="L234" s="12">
        <f t="shared" si="58"/>
        <v>202.35721062618597</v>
      </c>
      <c r="M234" s="12">
        <f t="shared" si="58"/>
        <v>180.5016911764706</v>
      </c>
      <c r="N234" s="12">
        <f t="shared" si="58"/>
        <v>175.62872232211177</v>
      </c>
    </row>
    <row r="235" spans="1:14" ht="15">
      <c r="A235" s="8" t="s">
        <v>16</v>
      </c>
      <c r="B235" s="24">
        <f aca="true" t="shared" si="59" ref="B235:N235">SUM(B233/B232)</f>
        <v>0.0633542252197316</v>
      </c>
      <c r="C235" s="24">
        <f t="shared" si="59"/>
        <v>0.06565585784923934</v>
      </c>
      <c r="D235" s="24">
        <f t="shared" si="59"/>
        <v>0.06172707047848709</v>
      </c>
      <c r="E235" s="24">
        <f t="shared" si="59"/>
        <v>0.05447440983605457</v>
      </c>
      <c r="F235" s="24">
        <f t="shared" si="59"/>
        <v>0.03757187812488904</v>
      </c>
      <c r="G235" s="24">
        <f t="shared" si="59"/>
        <v>0.03913575777233889</v>
      </c>
      <c r="H235" s="24">
        <f t="shared" si="59"/>
        <v>0.061391794066833996</v>
      </c>
      <c r="I235" s="24">
        <f t="shared" si="59"/>
        <v>0.04494932687039146</v>
      </c>
      <c r="J235" s="24">
        <f t="shared" si="59"/>
        <v>0.027783115825319584</v>
      </c>
      <c r="K235" s="24">
        <f t="shared" si="59"/>
        <v>0.0654558582380191</v>
      </c>
      <c r="L235" s="24">
        <f t="shared" si="59"/>
        <v>0.06017761298277747</v>
      </c>
      <c r="M235" s="24">
        <f t="shared" si="59"/>
        <v>0.051846343391791574</v>
      </c>
      <c r="N235" s="24">
        <f t="shared" si="59"/>
        <v>0.05165713739835247</v>
      </c>
    </row>
    <row r="236" spans="1:14" ht="15">
      <c r="A236" s="6"/>
      <c r="B236" s="11"/>
      <c r="C236" s="11"/>
      <c r="D236" s="11"/>
      <c r="E236" s="11"/>
      <c r="F236" s="11"/>
      <c r="G236" s="11"/>
      <c r="H236" s="12"/>
      <c r="I236" s="12"/>
      <c r="J236" s="12"/>
      <c r="K236" s="12"/>
      <c r="L236" s="12"/>
      <c r="M236" s="12"/>
      <c r="N236" s="6"/>
    </row>
    <row r="237" spans="1:14" ht="15">
      <c r="A237" s="21" t="s">
        <v>26</v>
      </c>
      <c r="B237" s="9">
        <v>61</v>
      </c>
      <c r="C237" s="9">
        <v>63</v>
      </c>
      <c r="D237" s="9">
        <v>92</v>
      </c>
      <c r="E237" s="9">
        <v>84</v>
      </c>
      <c r="F237" s="9">
        <v>84</v>
      </c>
      <c r="G237" s="9">
        <v>79</v>
      </c>
      <c r="H237" s="10">
        <v>73</v>
      </c>
      <c r="I237" s="10">
        <v>81</v>
      </c>
      <c r="J237" s="10">
        <v>81</v>
      </c>
      <c r="K237" s="10">
        <v>81</v>
      </c>
      <c r="L237" s="10">
        <v>76</v>
      </c>
      <c r="M237" s="10">
        <v>79</v>
      </c>
      <c r="N237" s="10">
        <v>934</v>
      </c>
    </row>
    <row r="238" spans="1:14" ht="15">
      <c r="A238" s="8" t="s">
        <v>0</v>
      </c>
      <c r="B238" s="11">
        <v>389074.4</v>
      </c>
      <c r="C238" s="11">
        <v>336329.42</v>
      </c>
      <c r="D238" s="11">
        <v>709003.51</v>
      </c>
      <c r="E238" s="11">
        <v>734017.05</v>
      </c>
      <c r="F238" s="11">
        <v>642641.25</v>
      </c>
      <c r="G238" s="11">
        <v>776517.8</v>
      </c>
      <c r="H238" s="12">
        <v>703965.25</v>
      </c>
      <c r="I238" s="12">
        <v>676519.1</v>
      </c>
      <c r="J238" s="12">
        <v>655250.75</v>
      </c>
      <c r="K238" s="12">
        <v>732579.75</v>
      </c>
      <c r="L238" s="12">
        <v>730954.15</v>
      </c>
      <c r="M238" s="12">
        <v>650679.25</v>
      </c>
      <c r="N238" s="12">
        <v>7737531.68</v>
      </c>
    </row>
    <row r="239" spans="1:14" ht="15">
      <c r="A239" s="8" t="s">
        <v>19</v>
      </c>
      <c r="B239" s="11">
        <v>210.85186289120716</v>
      </c>
      <c r="C239" s="17">
        <v>177.95207407407406</v>
      </c>
      <c r="D239" s="17">
        <v>259.9177029107706</v>
      </c>
      <c r="E239" s="17">
        <v>281.8805875576037</v>
      </c>
      <c r="F239" s="17">
        <v>273.23182397959187</v>
      </c>
      <c r="G239" s="17">
        <v>317.0754593711719</v>
      </c>
      <c r="H239" s="15">
        <v>321.4453196347032</v>
      </c>
      <c r="I239" s="15">
        <v>285.93247703940386</v>
      </c>
      <c r="J239" s="15">
        <v>269.6505144032922</v>
      </c>
      <c r="K239" s="15">
        <v>291.7482078853047</v>
      </c>
      <c r="L239" s="15">
        <v>310.2521859083192</v>
      </c>
      <c r="M239" s="15">
        <v>274.54820675105486</v>
      </c>
      <c r="N239" s="12">
        <v>275.2943477809943</v>
      </c>
    </row>
    <row r="240" spans="1:14" ht="15">
      <c r="A240" s="6"/>
      <c r="B240" s="11"/>
      <c r="C240" s="11"/>
      <c r="D240" s="11"/>
      <c r="E240" s="11"/>
      <c r="F240" s="11"/>
      <c r="G240" s="11"/>
      <c r="H240" s="12"/>
      <c r="I240" s="12"/>
      <c r="J240" s="12"/>
      <c r="K240" s="12"/>
      <c r="L240" s="12"/>
      <c r="M240" s="12"/>
      <c r="N240" s="6"/>
    </row>
    <row r="241" spans="1:14" ht="15">
      <c r="A241" s="21" t="s">
        <v>27</v>
      </c>
      <c r="B241" s="9">
        <v>53</v>
      </c>
      <c r="C241" s="9">
        <v>55</v>
      </c>
      <c r="D241" s="9">
        <v>77</v>
      </c>
      <c r="E241" s="9">
        <v>70</v>
      </c>
      <c r="F241" s="9">
        <v>71</v>
      </c>
      <c r="G241" s="9">
        <v>67</v>
      </c>
      <c r="H241" s="10">
        <v>61</v>
      </c>
      <c r="I241" s="10">
        <v>67</v>
      </c>
      <c r="J241" s="10">
        <v>68</v>
      </c>
      <c r="K241" s="10">
        <v>68</v>
      </c>
      <c r="L241" s="10">
        <v>63</v>
      </c>
      <c r="M241" s="10">
        <v>66</v>
      </c>
      <c r="N241" s="10">
        <v>786</v>
      </c>
    </row>
    <row r="242" spans="1:14" ht="15">
      <c r="A242" s="8" t="s">
        <v>0</v>
      </c>
      <c r="B242" s="11">
        <v>329170.4</v>
      </c>
      <c r="C242" s="11">
        <v>283106.4</v>
      </c>
      <c r="D242" s="11">
        <v>528022.5</v>
      </c>
      <c r="E242" s="11">
        <v>565376.8</v>
      </c>
      <c r="F242" s="11">
        <v>486491.25</v>
      </c>
      <c r="G242" s="11">
        <v>588651.8</v>
      </c>
      <c r="H242" s="12">
        <v>541621.25</v>
      </c>
      <c r="I242" s="12">
        <v>514177.85</v>
      </c>
      <c r="J242" s="12">
        <v>514147.75</v>
      </c>
      <c r="K242" s="12">
        <v>568482.75</v>
      </c>
      <c r="L242" s="12">
        <v>584759.65</v>
      </c>
      <c r="M242" s="12">
        <v>506907.5</v>
      </c>
      <c r="N242" s="12">
        <v>6010915.9</v>
      </c>
    </row>
    <row r="243" spans="1:14" ht="15">
      <c r="A243" s="8" t="s">
        <v>19</v>
      </c>
      <c r="B243" s="11">
        <v>205.31445501325436</v>
      </c>
      <c r="C243" s="17">
        <v>171.57963636363638</v>
      </c>
      <c r="D243" s="17">
        <v>231.27942883423492</v>
      </c>
      <c r="E243" s="17">
        <v>260.5423041474655</v>
      </c>
      <c r="F243" s="17">
        <v>244.71390845070422</v>
      </c>
      <c r="G243" s="17">
        <v>283.4144439094849</v>
      </c>
      <c r="H243" s="15">
        <v>295.96789617486337</v>
      </c>
      <c r="I243" s="15">
        <v>262.72838988896666</v>
      </c>
      <c r="J243" s="15">
        <v>252.03321078431372</v>
      </c>
      <c r="K243" s="15">
        <v>269.6787239089184</v>
      </c>
      <c r="L243" s="15">
        <v>299.41610343061956</v>
      </c>
      <c r="M243" s="15">
        <v>256.0138888888889</v>
      </c>
      <c r="N243" s="12">
        <v>254.1322821216432</v>
      </c>
    </row>
    <row r="244" spans="1:14" ht="15">
      <c r="A244" s="6"/>
      <c r="B244" s="13"/>
      <c r="C244" s="13"/>
      <c r="D244" s="13"/>
      <c r="E244" s="13"/>
      <c r="F244" s="13"/>
      <c r="G244" s="13"/>
      <c r="H244" s="6"/>
      <c r="I244" s="6"/>
      <c r="J244" s="6"/>
      <c r="K244" s="6"/>
      <c r="L244" s="6"/>
      <c r="M244" s="6"/>
      <c r="N244" s="6"/>
    </row>
    <row r="245" spans="1:14" ht="15">
      <c r="A245" s="21" t="s">
        <v>28</v>
      </c>
      <c r="B245" s="9">
        <v>8</v>
      </c>
      <c r="C245" s="9">
        <v>8</v>
      </c>
      <c r="D245" s="9">
        <v>15</v>
      </c>
      <c r="E245" s="9">
        <v>14</v>
      </c>
      <c r="F245" s="9">
        <v>13</v>
      </c>
      <c r="G245" s="9">
        <v>12</v>
      </c>
      <c r="H245" s="10">
        <v>12</v>
      </c>
      <c r="I245" s="10">
        <v>14</v>
      </c>
      <c r="J245" s="10">
        <v>13</v>
      </c>
      <c r="K245" s="10">
        <v>13</v>
      </c>
      <c r="L245" s="10">
        <v>13</v>
      </c>
      <c r="M245" s="10">
        <v>13</v>
      </c>
      <c r="N245" s="10">
        <v>148</v>
      </c>
    </row>
    <row r="246" spans="1:14" ht="15">
      <c r="A246" s="8" t="s">
        <v>0</v>
      </c>
      <c r="B246" s="11">
        <v>59904</v>
      </c>
      <c r="C246" s="11">
        <v>53223.02</v>
      </c>
      <c r="D246" s="11">
        <v>180981.01</v>
      </c>
      <c r="E246" s="11">
        <v>168640.25</v>
      </c>
      <c r="F246" s="11">
        <v>156150</v>
      </c>
      <c r="G246" s="11">
        <v>187866</v>
      </c>
      <c r="H246" s="12">
        <v>162344</v>
      </c>
      <c r="I246" s="12">
        <v>162341.25</v>
      </c>
      <c r="J246" s="12">
        <v>141103</v>
      </c>
      <c r="K246" s="12">
        <v>164097</v>
      </c>
      <c r="L246" s="12">
        <v>146194.5</v>
      </c>
      <c r="M246" s="12">
        <v>143771.75</v>
      </c>
      <c r="N246" s="12">
        <v>1726615.78</v>
      </c>
    </row>
    <row r="247" spans="1:14" ht="15">
      <c r="A247" s="8" t="s">
        <v>19</v>
      </c>
      <c r="B247" s="11">
        <v>247.53719008264463</v>
      </c>
      <c r="C247" s="11">
        <v>221.7625833333333</v>
      </c>
      <c r="D247" s="11">
        <v>406.9275098369871</v>
      </c>
      <c r="E247" s="11">
        <v>388.57200460829495</v>
      </c>
      <c r="F247" s="11">
        <v>428.98351648351644</v>
      </c>
      <c r="G247" s="11">
        <v>505.01612903225805</v>
      </c>
      <c r="H247" s="12">
        <v>450.9555555555555</v>
      </c>
      <c r="I247" s="12">
        <v>396.9806084022106</v>
      </c>
      <c r="J247" s="12">
        <v>361.80256410256413</v>
      </c>
      <c r="K247" s="12">
        <v>407.18858560794047</v>
      </c>
      <c r="L247" s="12">
        <v>362.7655086848635</v>
      </c>
      <c r="M247" s="12">
        <v>368.6455128205128</v>
      </c>
      <c r="N247" s="12">
        <v>387.6820748637646</v>
      </c>
    </row>
    <row r="248" spans="1:14" ht="15">
      <c r="A248" s="6"/>
      <c r="B248" s="13"/>
      <c r="C248" s="13"/>
      <c r="D248" s="13"/>
      <c r="E248" s="13"/>
      <c r="F248" s="13"/>
      <c r="G248" s="13"/>
      <c r="H248" s="6"/>
      <c r="I248" s="6"/>
      <c r="J248" s="6"/>
      <c r="K248" s="6"/>
      <c r="L248" s="6"/>
      <c r="M248" s="6"/>
      <c r="N248" s="6"/>
    </row>
    <row r="249" spans="1:14" ht="15">
      <c r="A249" s="6" t="s">
        <v>29</v>
      </c>
      <c r="B249" s="25">
        <f>SUM(B195+B237)</f>
        <v>3458</v>
      </c>
      <c r="C249" s="25">
        <f aca="true" t="shared" si="60" ref="C249:N249">SUM(C195+C237)</f>
        <v>3381</v>
      </c>
      <c r="D249" s="25">
        <f t="shared" si="60"/>
        <v>4403</v>
      </c>
      <c r="E249" s="25">
        <f t="shared" si="60"/>
        <v>4229</v>
      </c>
      <c r="F249" s="25">
        <f t="shared" si="60"/>
        <v>4235</v>
      </c>
      <c r="G249" s="25">
        <f t="shared" si="60"/>
        <v>3923</v>
      </c>
      <c r="H249" s="25">
        <f t="shared" si="60"/>
        <v>3930</v>
      </c>
      <c r="I249" s="25">
        <f t="shared" si="60"/>
        <v>4112</v>
      </c>
      <c r="J249" s="25">
        <f t="shared" si="60"/>
        <v>3982</v>
      </c>
      <c r="K249" s="25">
        <f t="shared" si="60"/>
        <v>4003</v>
      </c>
      <c r="L249" s="25">
        <f t="shared" si="60"/>
        <v>3949</v>
      </c>
      <c r="M249" s="25">
        <f t="shared" si="60"/>
        <v>3936</v>
      </c>
      <c r="N249" s="25">
        <f t="shared" si="60"/>
        <v>47541</v>
      </c>
    </row>
    <row r="250" spans="1:14" ht="15">
      <c r="A250" s="21" t="s">
        <v>30</v>
      </c>
      <c r="B250" s="11">
        <v>5727224.59</v>
      </c>
      <c r="C250" s="11">
        <v>4852596.03</v>
      </c>
      <c r="D250" s="11">
        <v>7856999.0600000005</v>
      </c>
      <c r="E250" s="11">
        <v>8275117.62</v>
      </c>
      <c r="F250" s="11">
        <v>7090517.87</v>
      </c>
      <c r="G250" s="11">
        <v>8302909.67</v>
      </c>
      <c r="H250" s="11">
        <v>8210756.94</v>
      </c>
      <c r="I250" s="11">
        <v>8140789.71</v>
      </c>
      <c r="J250" s="11">
        <v>7318671.78</v>
      </c>
      <c r="K250" s="11">
        <v>9371972.01</v>
      </c>
      <c r="L250" s="11">
        <v>8695690.73</v>
      </c>
      <c r="M250" s="11">
        <v>7819604.78</v>
      </c>
      <c r="N250" s="11">
        <v>91662850.79</v>
      </c>
    </row>
    <row r="251" spans="1:14" ht="15">
      <c r="A251" s="21" t="s">
        <v>19</v>
      </c>
      <c r="B251" s="12">
        <f>SUM(B250/B249/B255)</f>
        <v>54.75122571208695</v>
      </c>
      <c r="C251" s="12">
        <f aca="true" t="shared" si="61" ref="C251:N251">SUM(C250/C249/C255)</f>
        <v>47.84182224194026</v>
      </c>
      <c r="D251" s="12">
        <f t="shared" si="61"/>
        <v>60.1843144659532</v>
      </c>
      <c r="E251" s="12">
        <f t="shared" si="61"/>
        <v>63.12113456242992</v>
      </c>
      <c r="F251" s="12">
        <f t="shared" si="61"/>
        <v>59.795225754764715</v>
      </c>
      <c r="G251" s="12">
        <f t="shared" si="61"/>
        <v>68.27320820964864</v>
      </c>
      <c r="H251" s="12">
        <f t="shared" si="61"/>
        <v>69.64170432569975</v>
      </c>
      <c r="I251" s="12">
        <f t="shared" si="61"/>
        <v>67.7769268926078</v>
      </c>
      <c r="J251" s="12">
        <f t="shared" si="61"/>
        <v>61.26462230035158</v>
      </c>
      <c r="K251" s="12">
        <f t="shared" si="61"/>
        <v>75.5237766030316</v>
      </c>
      <c r="L251" s="12">
        <f t="shared" si="61"/>
        <v>71.03219867830974</v>
      </c>
      <c r="M251" s="12">
        <f t="shared" si="61"/>
        <v>66.2229402100271</v>
      </c>
      <c r="N251" s="12">
        <f t="shared" si="61"/>
        <v>64.07177833988891</v>
      </c>
    </row>
    <row r="252" spans="1:14" ht="15">
      <c r="A252" s="21"/>
      <c r="B252" s="11"/>
      <c r="C252" s="11"/>
      <c r="D252" s="11"/>
      <c r="E252" s="11"/>
      <c r="F252" s="11"/>
      <c r="G252" s="11"/>
      <c r="H252" s="12"/>
      <c r="I252" s="12"/>
      <c r="J252" s="12"/>
      <c r="K252" s="12"/>
      <c r="L252" s="12"/>
      <c r="M252" s="12"/>
      <c r="N252" s="6"/>
    </row>
    <row r="253" spans="1:14" ht="15">
      <c r="A253" s="21" t="s">
        <v>31</v>
      </c>
      <c r="B253" s="11">
        <v>114617.35</v>
      </c>
      <c r="C253" s="11">
        <v>113571.3</v>
      </c>
      <c r="D253" s="11">
        <v>343197.11</v>
      </c>
      <c r="E253" s="11">
        <v>744083.1</v>
      </c>
      <c r="F253" s="11">
        <v>898358.42</v>
      </c>
      <c r="G253" s="11">
        <v>1185984.12</v>
      </c>
      <c r="H253" s="12">
        <v>1169399.93</v>
      </c>
      <c r="I253" s="12">
        <v>1187917.53</v>
      </c>
      <c r="J253" s="12">
        <v>1084085.41</v>
      </c>
      <c r="K253" s="12">
        <v>1466243.94</v>
      </c>
      <c r="L253" s="12">
        <v>1392022.9</v>
      </c>
      <c r="M253" s="12">
        <v>1260357.42</v>
      </c>
      <c r="N253" s="12">
        <v>10959838.53</v>
      </c>
    </row>
    <row r="254" spans="1:14" ht="15">
      <c r="A254" s="21" t="s">
        <v>32</v>
      </c>
      <c r="B254" s="9">
        <v>16</v>
      </c>
      <c r="C254" s="9">
        <v>16</v>
      </c>
      <c r="D254" s="9">
        <v>17</v>
      </c>
      <c r="E254" s="9">
        <v>15</v>
      </c>
      <c r="F254" s="9">
        <v>15</v>
      </c>
      <c r="G254" s="9">
        <v>13</v>
      </c>
      <c r="H254" s="10">
        <v>13</v>
      </c>
      <c r="I254" s="10">
        <v>14</v>
      </c>
      <c r="J254" s="10">
        <v>14</v>
      </c>
      <c r="K254" s="10">
        <v>14</v>
      </c>
      <c r="L254" s="10">
        <v>14</v>
      </c>
      <c r="M254" s="10">
        <v>14</v>
      </c>
      <c r="N254" s="10">
        <v>175</v>
      </c>
    </row>
    <row r="255" spans="1:14" ht="15">
      <c r="A255" s="21" t="s">
        <v>33</v>
      </c>
      <c r="B255" s="11">
        <v>30.25</v>
      </c>
      <c r="C255" s="11">
        <v>30</v>
      </c>
      <c r="D255" s="17">
        <v>29.65</v>
      </c>
      <c r="E255" s="17">
        <v>31</v>
      </c>
      <c r="F255" s="17">
        <v>28</v>
      </c>
      <c r="G255" s="17">
        <v>31</v>
      </c>
      <c r="H255" s="15">
        <v>30</v>
      </c>
      <c r="I255" s="15">
        <v>29.21</v>
      </c>
      <c r="J255" s="15">
        <v>30</v>
      </c>
      <c r="K255" s="15">
        <v>31</v>
      </c>
      <c r="L255" s="15">
        <v>31</v>
      </c>
      <c r="M255" s="15">
        <v>30</v>
      </c>
      <c r="N255" s="12">
        <v>30.0925</v>
      </c>
    </row>
    <row r="256" spans="2:13" ht="15">
      <c r="B256" s="4"/>
      <c r="C256" s="3"/>
      <c r="D256" s="4"/>
      <c r="E256" s="4"/>
      <c r="F256" s="4"/>
      <c r="G256" s="4"/>
      <c r="K256" s="1"/>
      <c r="L256" s="1"/>
      <c r="M256" s="1"/>
    </row>
    <row r="257" spans="2:8" ht="15">
      <c r="B257" s="4"/>
      <c r="C257" s="4"/>
      <c r="D257" s="4"/>
      <c r="E257" s="4"/>
      <c r="F257" s="4"/>
      <c r="G257" s="3"/>
      <c r="H257" s="1"/>
    </row>
    <row r="258" spans="2:8" ht="15">
      <c r="B258" s="4"/>
      <c r="C258" s="4"/>
      <c r="D258" s="4"/>
      <c r="E258" s="4"/>
      <c r="F258" s="4"/>
      <c r="G258" s="5"/>
      <c r="H258" s="2"/>
    </row>
    <row r="259" spans="2:7" ht="15">
      <c r="B259" s="4"/>
      <c r="C259" s="4"/>
      <c r="D259" s="4"/>
      <c r="E259" s="4"/>
      <c r="F259" s="4"/>
      <c r="G259" s="4"/>
    </row>
    <row r="260" spans="2:7" ht="15">
      <c r="B260" s="4"/>
      <c r="C260" s="4"/>
      <c r="D260" s="4"/>
      <c r="E260" s="4"/>
      <c r="F260" s="4"/>
      <c r="G260" s="4"/>
    </row>
    <row r="261" spans="2:7" ht="15">
      <c r="B261" s="4"/>
      <c r="C261" s="4"/>
      <c r="D261" s="4"/>
      <c r="E261" s="4"/>
      <c r="F261" s="4"/>
      <c r="G261" s="4"/>
    </row>
    <row r="262" spans="2:7" ht="15">
      <c r="B262" s="4"/>
      <c r="C262" s="4"/>
      <c r="D262" s="4"/>
      <c r="E262" s="4"/>
      <c r="F262" s="4"/>
      <c r="G262" s="4"/>
    </row>
    <row r="263" spans="2:8" ht="15">
      <c r="B263" s="4"/>
      <c r="C263" s="4"/>
      <c r="D263" s="4"/>
      <c r="E263" s="4"/>
      <c r="F263" s="4"/>
      <c r="G263" s="4"/>
      <c r="H263" s="4"/>
    </row>
    <row r="264" spans="6:11" ht="15">
      <c r="F264" s="4"/>
      <c r="G264" s="4"/>
      <c r="H264" s="4"/>
      <c r="K264" s="1"/>
    </row>
    <row r="265" spans="6:11" ht="15">
      <c r="F265" s="4"/>
      <c r="G265" s="4"/>
      <c r="H265" s="4"/>
      <c r="K265" s="2"/>
    </row>
    <row r="266" spans="6:8" ht="15">
      <c r="F266" s="4"/>
      <c r="G266" s="4"/>
      <c r="H266" s="4"/>
    </row>
    <row r="267" spans="6:8" ht="15">
      <c r="F267" s="4"/>
      <c r="G267" s="4"/>
      <c r="H267" s="4"/>
    </row>
    <row r="268" spans="6:8" ht="15">
      <c r="F268" s="4"/>
      <c r="G268" s="4"/>
      <c r="H268" s="4"/>
    </row>
    <row r="269" spans="6:8" ht="15">
      <c r="F269" s="4"/>
      <c r="G269" s="4"/>
      <c r="H269" s="4"/>
    </row>
    <row r="270" spans="6:8" ht="15">
      <c r="F270" s="4"/>
      <c r="G270" s="4"/>
      <c r="H270" s="4"/>
    </row>
    <row r="271" spans="6:8" ht="15">
      <c r="F271" s="4"/>
      <c r="G271" s="4"/>
      <c r="H271" s="4"/>
    </row>
    <row r="272" spans="6:8" ht="15">
      <c r="F272" s="4"/>
      <c r="G272" s="4"/>
      <c r="H272" s="4"/>
    </row>
    <row r="273" spans="6:8" ht="15">
      <c r="F273" s="4"/>
      <c r="G273" s="4"/>
      <c r="H273" s="4"/>
    </row>
    <row r="274" spans="6:8" ht="15">
      <c r="F274" s="4"/>
      <c r="G274" s="4"/>
      <c r="H274" s="4"/>
    </row>
    <row r="275" spans="6:8" ht="15">
      <c r="F275" s="4"/>
      <c r="G275" s="4"/>
      <c r="H275" s="4"/>
    </row>
    <row r="276" spans="6:8" ht="15">
      <c r="F276" s="4"/>
      <c r="G276" s="4"/>
      <c r="H276" s="4"/>
    </row>
    <row r="277" spans="6:8" ht="15">
      <c r="F277" s="4"/>
      <c r="G277" s="4"/>
      <c r="H277" s="4"/>
    </row>
    <row r="278" spans="6:8" ht="15">
      <c r="F278" s="4"/>
      <c r="G278" s="4"/>
      <c r="H278" s="4"/>
    </row>
    <row r="279" spans="6:8" ht="15">
      <c r="F279" s="4"/>
      <c r="G279" s="4"/>
      <c r="H279" s="4"/>
    </row>
    <row r="280" spans="6:8" ht="15">
      <c r="F280" s="4"/>
      <c r="G280" s="4"/>
      <c r="H280" s="4"/>
    </row>
    <row r="281" spans="6:8" ht="15">
      <c r="F281" s="4"/>
      <c r="G281" s="4"/>
      <c r="H281" s="4"/>
    </row>
    <row r="282" spans="6:8" ht="15">
      <c r="F282" s="4"/>
      <c r="G282" s="4"/>
      <c r="H282" s="4"/>
    </row>
    <row r="283" spans="6:8" ht="15">
      <c r="F283" s="4"/>
      <c r="G283" s="4"/>
      <c r="H283" s="4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Burmania</dc:creator>
  <cp:keywords/>
  <dc:description/>
  <cp:lastModifiedBy>Maren Rubino</cp:lastModifiedBy>
  <dcterms:created xsi:type="dcterms:W3CDTF">1997-08-11T19:36:06Z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