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7235" windowHeight="6990" activeTab="0"/>
  </bookViews>
  <sheets>
    <sheet name="Calendar Year Summary" sheetId="1" r:id="rId1"/>
  </sheets>
  <definedNames>
    <definedName name="_xlfn.IFERROR" hidden="1">#NAME?</definedName>
    <definedName name="_xlnm.Print_Area" localSheetId="0">'Calendar Year Summary'!$H$1:$L$125</definedName>
    <definedName name="_xlnm.Print_Titles" localSheetId="0">'Calendar Year Summary'!$A:$A,'Calendar Year Summary'!$1:$2</definedName>
  </definedNames>
  <calcPr fullCalcOnLoad="1"/>
</workbook>
</file>

<file path=xl/sharedStrings.xml><?xml version="1.0" encoding="utf-8"?>
<sst xmlns="http://schemas.openxmlformats.org/spreadsheetml/2006/main" count="94" uniqueCount="42">
  <si>
    <t>Total</t>
  </si>
  <si>
    <t>Prior Yr</t>
  </si>
  <si>
    <t>Central City</t>
  </si>
  <si>
    <t>Black Hawk</t>
  </si>
  <si>
    <t>Cripple Creek</t>
  </si>
  <si>
    <t>Casinos</t>
  </si>
  <si>
    <t>Devices</t>
  </si>
  <si>
    <t>AGP</t>
  </si>
  <si>
    <t>Taxes</t>
  </si>
  <si>
    <t>AGP Chg</t>
  </si>
  <si>
    <t xml:space="preserve"> 91 Total</t>
  </si>
  <si>
    <t xml:space="preserve"> 92 Total</t>
  </si>
  <si>
    <t xml:space="preserve"> 93 Total</t>
  </si>
  <si>
    <t xml:space="preserve"> 94 Total</t>
  </si>
  <si>
    <t xml:space="preserve"> 95 Total</t>
  </si>
  <si>
    <t xml:space="preserve"> 96 Total</t>
  </si>
  <si>
    <t xml:space="preserve"> 97 Total</t>
  </si>
  <si>
    <t xml:space="preserve"> 98 Total</t>
  </si>
  <si>
    <t xml:space="preserve"> 99 Total</t>
  </si>
  <si>
    <t>00 Total</t>
  </si>
  <si>
    <t>01 Total</t>
  </si>
  <si>
    <t>History TD</t>
  </si>
  <si>
    <t>02 Total</t>
  </si>
  <si>
    <t>03 Total</t>
  </si>
  <si>
    <t>04 Total</t>
  </si>
  <si>
    <t>06 Total</t>
  </si>
  <si>
    <t>07 Total</t>
  </si>
  <si>
    <t>08 Total</t>
  </si>
  <si>
    <t>09 Total</t>
  </si>
  <si>
    <t>10 Total</t>
  </si>
  <si>
    <t>11 Total</t>
  </si>
  <si>
    <t>12 Total</t>
  </si>
  <si>
    <t>13 Total</t>
  </si>
  <si>
    <t xml:space="preserve">14 Total </t>
  </si>
  <si>
    <t xml:space="preserve">15 Total </t>
  </si>
  <si>
    <t>16 Total</t>
  </si>
  <si>
    <t>17 Total</t>
  </si>
  <si>
    <t>18 Total</t>
  </si>
  <si>
    <t>19 Total</t>
  </si>
  <si>
    <t>20 Total</t>
  </si>
  <si>
    <t>21 Total</t>
  </si>
  <si>
    <t>22 Total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</si>
</sst>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&quot;$&quot;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\,\ yyyy"/>
    <numFmt numFmtId="173" formatCode="[$-409]mmm\-yy;@"/>
    <numFmt numFmtId="174" formatCode="_(&quot;$&quot;* #,##0.0_);_(&quot;$&quot;* \(#,##0.0\);_(&quot;$&quot;* &quot;-&quot;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Helvetic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64" fontId="2" fillId="0" borderId="0" xfId="42" applyNumberFormat="1" applyFont="1" applyFill="1" applyAlignment="1">
      <alignment horizontal="center"/>
    </xf>
    <xf numFmtId="165" fontId="2" fillId="0" borderId="0" xfId="44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7" fontId="0" fillId="0" borderId="0" xfId="0" applyNumberFormat="1" applyFill="1" applyAlignment="1">
      <alignment/>
    </xf>
    <xf numFmtId="164" fontId="0" fillId="0" borderId="0" xfId="42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164" fontId="2" fillId="0" borderId="0" xfId="42" applyNumberFormat="1" applyFont="1" applyFill="1" applyAlignment="1">
      <alignment/>
    </xf>
    <xf numFmtId="165" fontId="2" fillId="0" borderId="0" xfId="44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3" fontId="0" fillId="0" borderId="0" xfId="0" applyNumberFormat="1" applyFill="1" applyAlignment="1">
      <alignment/>
    </xf>
    <xf numFmtId="166" fontId="0" fillId="0" borderId="0" xfId="60" applyNumberFormat="1" applyFont="1" applyFill="1" applyAlignment="1">
      <alignment/>
    </xf>
    <xf numFmtId="165" fontId="0" fillId="0" borderId="0" xfId="44" applyNumberFormat="1" applyFont="1" applyFill="1" applyAlignment="1" applyProtection="1">
      <alignment/>
      <protection/>
    </xf>
    <xf numFmtId="164" fontId="3" fillId="0" borderId="0" xfId="42" applyNumberFormat="1" applyFont="1" applyFill="1" applyAlignment="1">
      <alignment/>
    </xf>
    <xf numFmtId="10" fontId="0" fillId="0" borderId="0" xfId="60" applyNumberFormat="1" applyFont="1" applyFill="1" applyAlignment="1">
      <alignment/>
    </xf>
    <xf numFmtId="166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44" applyNumberFormat="1" applyFont="1" applyFill="1" applyAlignment="1">
      <alignment/>
    </xf>
    <xf numFmtId="0" fontId="2" fillId="0" borderId="0" xfId="0" applyFon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37" fontId="0" fillId="0" borderId="0" xfId="44" applyNumberFormat="1" applyFont="1" applyFill="1" applyAlignment="1">
      <alignment/>
    </xf>
    <xf numFmtId="0" fontId="0" fillId="0" borderId="0" xfId="57">
      <alignment/>
      <protection/>
    </xf>
    <xf numFmtId="17" fontId="0" fillId="0" borderId="0" xfId="57" applyNumberFormat="1" applyFill="1">
      <alignment/>
      <protection/>
    </xf>
    <xf numFmtId="164" fontId="0" fillId="0" borderId="0" xfId="42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0" fontId="0" fillId="0" borderId="0" xfId="57" applyFill="1">
      <alignment/>
      <protection/>
    </xf>
    <xf numFmtId="164" fontId="0" fillId="0" borderId="0" xfId="57" applyNumberFormat="1" applyFill="1">
      <alignment/>
      <protection/>
    </xf>
    <xf numFmtId="164" fontId="0" fillId="0" borderId="0" xfId="44" applyNumberFormat="1" applyFont="1" applyFill="1" applyAlignment="1">
      <alignment/>
    </xf>
    <xf numFmtId="17" fontId="2" fillId="0" borderId="0" xfId="57" applyNumberFormat="1" applyFont="1" applyFill="1">
      <alignment/>
      <protection/>
    </xf>
    <xf numFmtId="0" fontId="2" fillId="0" borderId="0" xfId="57" applyFont="1">
      <alignment/>
      <protection/>
    </xf>
    <xf numFmtId="17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1"/>
  <sheetViews>
    <sheetView tabSelected="1" zoomScalePageLayoutView="0" workbookViewId="0" topLeftCell="A1">
      <pane xSplit="1" ySplit="2" topLeftCell="B43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71" sqref="A471"/>
    </sheetView>
  </sheetViews>
  <sheetFormatPr defaultColWidth="9.140625" defaultRowHeight="12.75"/>
  <cols>
    <col min="1" max="1" width="9.8515625" style="8" bestFit="1" customWidth="1"/>
    <col min="2" max="2" width="9.28125" style="6" bestFit="1" customWidth="1"/>
    <col min="3" max="3" width="9.28125" style="6" customWidth="1"/>
    <col min="4" max="4" width="15.8515625" style="7" customWidth="1"/>
    <col min="5" max="5" width="14.8515625" style="7" customWidth="1"/>
    <col min="6" max="6" width="10.28125" style="8" customWidth="1"/>
    <col min="7" max="7" width="1.8515625" style="8" customWidth="1"/>
    <col min="8" max="8" width="11.7109375" style="8" bestFit="1" customWidth="1"/>
    <col min="9" max="9" width="9.28125" style="6" bestFit="1" customWidth="1"/>
    <col min="10" max="10" width="15.00390625" style="7" bestFit="1" customWidth="1"/>
    <col min="11" max="11" width="13.8515625" style="7" bestFit="1" customWidth="1"/>
    <col min="12" max="12" width="10.140625" style="8" customWidth="1"/>
    <col min="13" max="13" width="1.8515625" style="8" customWidth="1"/>
    <col min="14" max="14" width="13.140625" style="8" bestFit="1" customWidth="1"/>
    <col min="15" max="15" width="9.28125" style="6" bestFit="1" customWidth="1"/>
    <col min="16" max="16" width="16.00390625" style="7" bestFit="1" customWidth="1"/>
    <col min="17" max="17" width="15.00390625" style="7" customWidth="1"/>
    <col min="18" max="18" width="10.28125" style="8" customWidth="1"/>
    <col min="19" max="19" width="2.57421875" style="7" customWidth="1"/>
    <col min="20" max="20" width="14.8515625" style="7" bestFit="1" customWidth="1"/>
    <col min="21" max="21" width="9.28125" style="6" bestFit="1" customWidth="1"/>
    <col min="22" max="22" width="15.140625" style="7" bestFit="1" customWidth="1"/>
    <col min="23" max="23" width="13.7109375" style="7" bestFit="1" customWidth="1"/>
    <col min="24" max="24" width="10.28125" style="8" customWidth="1"/>
    <col min="25" max="25" width="2.57421875" style="8" customWidth="1"/>
    <col min="26" max="26" width="1.421875" style="8" customWidth="1"/>
    <col min="27" max="16384" width="9.140625" style="8" customWidth="1"/>
  </cols>
  <sheetData>
    <row r="1" spans="2:24" s="1" customFormat="1" ht="12.75">
      <c r="B1" s="2" t="s">
        <v>0</v>
      </c>
      <c r="C1" s="2" t="s">
        <v>0</v>
      </c>
      <c r="D1" s="3" t="s">
        <v>0</v>
      </c>
      <c r="E1" s="3" t="s">
        <v>0</v>
      </c>
      <c r="F1" s="4" t="s">
        <v>1</v>
      </c>
      <c r="H1" s="1" t="s">
        <v>2</v>
      </c>
      <c r="I1" s="2"/>
      <c r="J1" s="3"/>
      <c r="K1" s="3"/>
      <c r="L1" s="4" t="s">
        <v>1</v>
      </c>
      <c r="N1" s="1" t="s">
        <v>3</v>
      </c>
      <c r="O1" s="2"/>
      <c r="P1" s="3"/>
      <c r="Q1" s="3"/>
      <c r="R1" s="4" t="s">
        <v>1</v>
      </c>
      <c r="S1" s="3"/>
      <c r="T1" s="3" t="s">
        <v>4</v>
      </c>
      <c r="U1" s="2"/>
      <c r="V1" s="3"/>
      <c r="W1" s="3"/>
      <c r="X1" s="4" t="s">
        <v>1</v>
      </c>
    </row>
    <row r="2" spans="2:24" s="1" customFormat="1" ht="12.75">
      <c r="B2" s="2" t="s">
        <v>5</v>
      </c>
      <c r="C2" s="2" t="s">
        <v>6</v>
      </c>
      <c r="D2" s="3" t="s">
        <v>7</v>
      </c>
      <c r="E2" s="3" t="s">
        <v>8</v>
      </c>
      <c r="F2" s="4" t="s">
        <v>9</v>
      </c>
      <c r="H2" s="1" t="s">
        <v>5</v>
      </c>
      <c r="I2" s="2" t="s">
        <v>6</v>
      </c>
      <c r="J2" s="3" t="s">
        <v>7</v>
      </c>
      <c r="K2" s="3" t="s">
        <v>8</v>
      </c>
      <c r="L2" s="4" t="s">
        <v>9</v>
      </c>
      <c r="N2" s="1" t="s">
        <v>5</v>
      </c>
      <c r="O2" s="2" t="s">
        <v>6</v>
      </c>
      <c r="P2" s="3" t="s">
        <v>7</v>
      </c>
      <c r="Q2" s="3" t="s">
        <v>8</v>
      </c>
      <c r="R2" s="4" t="s">
        <v>9</v>
      </c>
      <c r="T2" s="1" t="s">
        <v>5</v>
      </c>
      <c r="U2" s="2" t="s">
        <v>6</v>
      </c>
      <c r="V2" s="3" t="s">
        <v>7</v>
      </c>
      <c r="W2" s="3" t="s">
        <v>8</v>
      </c>
      <c r="X2" s="4" t="s">
        <v>9</v>
      </c>
    </row>
    <row r="3" spans="1:23" ht="12.75">
      <c r="A3" s="5">
        <v>33512</v>
      </c>
      <c r="B3" s="6">
        <v>21</v>
      </c>
      <c r="C3" s="6">
        <v>1920</v>
      </c>
      <c r="D3" s="7">
        <v>8359287</v>
      </c>
      <c r="E3" s="7">
        <v>495753</v>
      </c>
      <c r="H3" s="8">
        <v>7</v>
      </c>
      <c r="I3" s="6">
        <v>696</v>
      </c>
      <c r="J3" s="7">
        <v>4099071</v>
      </c>
      <c r="K3" s="7">
        <v>259654</v>
      </c>
      <c r="N3" s="8">
        <v>4</v>
      </c>
      <c r="O3" s="6">
        <v>448</v>
      </c>
      <c r="P3" s="7">
        <v>1703498</v>
      </c>
      <c r="Q3" s="7">
        <v>121354</v>
      </c>
      <c r="T3" s="6">
        <v>10</v>
      </c>
      <c r="U3" s="6">
        <v>776</v>
      </c>
      <c r="V3" s="7">
        <v>2556717</v>
      </c>
      <c r="W3" s="7">
        <v>114745</v>
      </c>
    </row>
    <row r="4" spans="1:23" ht="12.75">
      <c r="A4" s="5">
        <v>33543</v>
      </c>
      <c r="B4" s="6">
        <v>25</v>
      </c>
      <c r="C4" s="6">
        <v>2237</v>
      </c>
      <c r="D4" s="7">
        <v>6710441</v>
      </c>
      <c r="E4" s="7">
        <v>618847</v>
      </c>
      <c r="H4" s="8">
        <v>10</v>
      </c>
      <c r="I4" s="6">
        <v>912</v>
      </c>
      <c r="J4" s="7">
        <v>3030609</v>
      </c>
      <c r="K4" s="7">
        <v>296308</v>
      </c>
      <c r="N4" s="8">
        <v>4</v>
      </c>
      <c r="O4" s="6">
        <v>455</v>
      </c>
      <c r="P4" s="7">
        <v>2106101</v>
      </c>
      <c r="Q4" s="7">
        <v>230669</v>
      </c>
      <c r="T4" s="6">
        <v>11</v>
      </c>
      <c r="U4" s="6">
        <v>865</v>
      </c>
      <c r="V4" s="7">
        <v>1573731</v>
      </c>
      <c r="W4" s="7">
        <v>89870</v>
      </c>
    </row>
    <row r="5" spans="1:23" ht="12.75">
      <c r="A5" s="5">
        <v>33573</v>
      </c>
      <c r="B5" s="6">
        <v>27</v>
      </c>
      <c r="C5" s="6">
        <v>2479</v>
      </c>
      <c r="D5" s="7">
        <v>8059058</v>
      </c>
      <c r="E5" s="7">
        <v>858345</v>
      </c>
      <c r="H5" s="8">
        <v>10</v>
      </c>
      <c r="I5" s="6">
        <v>937</v>
      </c>
      <c r="J5" s="7">
        <v>3418025</v>
      </c>
      <c r="K5" s="7">
        <v>377438</v>
      </c>
      <c r="N5" s="8">
        <v>4</v>
      </c>
      <c r="O5" s="6">
        <v>455</v>
      </c>
      <c r="P5" s="7">
        <v>2751015</v>
      </c>
      <c r="Q5" s="7">
        <v>327904</v>
      </c>
      <c r="T5" s="6">
        <v>13</v>
      </c>
      <c r="U5" s="6">
        <v>1079</v>
      </c>
      <c r="V5" s="7">
        <v>1890019</v>
      </c>
      <c r="W5" s="7">
        <v>153003</v>
      </c>
    </row>
    <row r="6" spans="1:23" ht="12.75">
      <c r="A6" s="9" t="s">
        <v>10</v>
      </c>
      <c r="B6" s="10">
        <f>AVERAGE(B3:B5)</f>
        <v>24.333333333333332</v>
      </c>
      <c r="C6" s="10">
        <f>AVERAGE(C3:C5)</f>
        <v>2212</v>
      </c>
      <c r="D6" s="11">
        <v>23128786</v>
      </c>
      <c r="E6" s="11">
        <v>1972945</v>
      </c>
      <c r="H6" s="10">
        <f>AVERAGE(H3:H5)</f>
        <v>9</v>
      </c>
      <c r="I6" s="10">
        <f>AVERAGE(I3:I5)</f>
        <v>848.3333333333334</v>
      </c>
      <c r="J6" s="11">
        <v>10547705</v>
      </c>
      <c r="K6" s="11">
        <v>933400</v>
      </c>
      <c r="N6" s="10">
        <f>AVERAGE(N3:N5)</f>
        <v>4</v>
      </c>
      <c r="O6" s="10">
        <f>AVERAGE(O3:O5)</f>
        <v>452.6666666666667</v>
      </c>
      <c r="P6" s="11">
        <v>6560614</v>
      </c>
      <c r="Q6" s="11">
        <v>679927</v>
      </c>
      <c r="T6" s="10">
        <f>AVERAGE(T3:T5)</f>
        <v>11.333333333333334</v>
      </c>
      <c r="U6" s="10">
        <f>AVERAGE(U3:U5)</f>
        <v>906.6666666666666</v>
      </c>
      <c r="V6" s="11">
        <v>6020467</v>
      </c>
      <c r="W6" s="11">
        <v>357618</v>
      </c>
    </row>
    <row r="7" ht="12.75">
      <c r="A7" s="5"/>
    </row>
    <row r="8" spans="1:23" ht="12.75">
      <c r="A8" s="5">
        <v>33604</v>
      </c>
      <c r="B8" s="6">
        <v>32</v>
      </c>
      <c r="C8" s="12">
        <v>2868</v>
      </c>
      <c r="D8" s="7">
        <v>8944949</v>
      </c>
      <c r="E8" s="7">
        <v>991524</v>
      </c>
      <c r="H8" s="6">
        <v>12</v>
      </c>
      <c r="I8" s="6">
        <v>1045</v>
      </c>
      <c r="J8" s="7">
        <v>3265052</v>
      </c>
      <c r="K8" s="7">
        <v>396000</v>
      </c>
      <c r="N8" s="6">
        <v>7</v>
      </c>
      <c r="O8" s="6">
        <v>733</v>
      </c>
      <c r="P8" s="7">
        <v>3107623</v>
      </c>
      <c r="Q8" s="13">
        <v>374837</v>
      </c>
      <c r="T8" s="6">
        <v>13</v>
      </c>
      <c r="U8" s="12">
        <v>1089</v>
      </c>
      <c r="V8" s="13">
        <v>2572274</v>
      </c>
      <c r="W8" s="7">
        <v>220687</v>
      </c>
    </row>
    <row r="9" spans="1:23" ht="12.75">
      <c r="A9" s="5">
        <v>33635</v>
      </c>
      <c r="B9" s="6">
        <v>34</v>
      </c>
      <c r="C9" s="6">
        <v>3467</v>
      </c>
      <c r="D9" s="7">
        <v>10921409</v>
      </c>
      <c r="E9" s="7">
        <v>1267616</v>
      </c>
      <c r="H9" s="6">
        <v>13</v>
      </c>
      <c r="I9" s="6">
        <v>1559</v>
      </c>
      <c r="J9" s="7">
        <v>4350152</v>
      </c>
      <c r="K9" s="7">
        <v>525933</v>
      </c>
      <c r="N9" s="6">
        <v>8</v>
      </c>
      <c r="O9" s="6">
        <v>811</v>
      </c>
      <c r="P9" s="7">
        <v>3741025</v>
      </c>
      <c r="Q9" s="7">
        <v>454788</v>
      </c>
      <c r="T9" s="6">
        <v>13</v>
      </c>
      <c r="U9" s="6">
        <v>1097</v>
      </c>
      <c r="V9" s="7">
        <v>2830231</v>
      </c>
      <c r="W9" s="7">
        <v>286835</v>
      </c>
    </row>
    <row r="10" spans="1:23" ht="12.75">
      <c r="A10" s="5">
        <v>33664</v>
      </c>
      <c r="B10" s="12">
        <v>35</v>
      </c>
      <c r="C10" s="6">
        <v>3578</v>
      </c>
      <c r="D10" s="7">
        <v>11728843</v>
      </c>
      <c r="E10" s="7">
        <v>1341081</v>
      </c>
      <c r="H10" s="6">
        <v>13</v>
      </c>
      <c r="I10" s="6">
        <v>1563</v>
      </c>
      <c r="J10" s="7">
        <v>5302174</v>
      </c>
      <c r="K10" s="7">
        <v>599065</v>
      </c>
      <c r="N10" s="6">
        <v>9</v>
      </c>
      <c r="O10" s="6">
        <v>906</v>
      </c>
      <c r="P10" s="7">
        <v>3381357</v>
      </c>
      <c r="Q10" s="7">
        <v>407337</v>
      </c>
      <c r="T10" s="6">
        <v>13</v>
      </c>
      <c r="U10" s="6">
        <v>1106</v>
      </c>
      <c r="V10" s="7">
        <v>3045312</v>
      </c>
      <c r="W10" s="7">
        <v>334678</v>
      </c>
    </row>
    <row r="11" spans="1:23" ht="12.75">
      <c r="A11" s="5">
        <v>33695</v>
      </c>
      <c r="B11" s="6">
        <v>38</v>
      </c>
      <c r="C11" s="6">
        <v>3809</v>
      </c>
      <c r="D11" s="7">
        <v>12268973</v>
      </c>
      <c r="E11" s="7">
        <v>1609407</v>
      </c>
      <c r="H11" s="6">
        <v>14</v>
      </c>
      <c r="I11" s="6">
        <v>1612</v>
      </c>
      <c r="J11" s="7">
        <v>5324706</v>
      </c>
      <c r="K11" s="7">
        <v>730602</v>
      </c>
      <c r="N11" s="6">
        <v>9</v>
      </c>
      <c r="O11" s="6">
        <v>912</v>
      </c>
      <c r="P11" s="7">
        <v>3482019</v>
      </c>
      <c r="Q11" s="7">
        <v>466257</v>
      </c>
      <c r="T11" s="6">
        <v>15</v>
      </c>
      <c r="U11" s="6">
        <v>1285</v>
      </c>
      <c r="V11" s="7">
        <v>3462248</v>
      </c>
      <c r="W11" s="7">
        <v>412548</v>
      </c>
    </row>
    <row r="12" spans="1:23" ht="12.75">
      <c r="A12" s="5">
        <v>33725</v>
      </c>
      <c r="B12" s="6">
        <v>43</v>
      </c>
      <c r="C12" s="6">
        <v>4759</v>
      </c>
      <c r="D12" s="7">
        <v>13959492</v>
      </c>
      <c r="E12" s="7">
        <v>1764202</v>
      </c>
      <c r="H12" s="6">
        <v>15</v>
      </c>
      <c r="I12" s="6">
        <v>2105</v>
      </c>
      <c r="J12" s="7">
        <v>5974419</v>
      </c>
      <c r="K12" s="7">
        <v>790915</v>
      </c>
      <c r="N12" s="6">
        <v>11</v>
      </c>
      <c r="O12" s="6">
        <v>1106</v>
      </c>
      <c r="P12" s="7">
        <v>3861486</v>
      </c>
      <c r="Q12" s="7">
        <v>499231</v>
      </c>
      <c r="T12" s="6">
        <v>17</v>
      </c>
      <c r="U12" s="6">
        <v>1548</v>
      </c>
      <c r="V12" s="7">
        <v>4123587</v>
      </c>
      <c r="W12" s="7">
        <v>474057</v>
      </c>
    </row>
    <row r="13" spans="1:23" ht="12.75">
      <c r="A13" s="5">
        <v>33756</v>
      </c>
      <c r="B13" s="6">
        <v>56</v>
      </c>
      <c r="C13" s="6">
        <v>7202</v>
      </c>
      <c r="D13" s="7">
        <v>15366206</v>
      </c>
      <c r="E13" s="7">
        <v>1845628</v>
      </c>
      <c r="H13" s="6">
        <v>18</v>
      </c>
      <c r="I13" s="6">
        <v>2883</v>
      </c>
      <c r="J13" s="7">
        <v>6937699</v>
      </c>
      <c r="K13" s="7">
        <v>876349</v>
      </c>
      <c r="N13" s="6">
        <v>15</v>
      </c>
      <c r="O13" s="6">
        <v>1701</v>
      </c>
      <c r="P13" s="7">
        <v>3740762</v>
      </c>
      <c r="Q13" s="7">
        <v>468331</v>
      </c>
      <c r="T13" s="6">
        <v>23</v>
      </c>
      <c r="U13" s="6">
        <v>2618</v>
      </c>
      <c r="V13" s="7">
        <v>4687744</v>
      </c>
      <c r="W13" s="7">
        <v>500947</v>
      </c>
    </row>
    <row r="14" spans="1:23" ht="12.75">
      <c r="A14" s="5">
        <v>33786</v>
      </c>
      <c r="B14" s="6">
        <v>68</v>
      </c>
      <c r="C14" s="6">
        <v>10525</v>
      </c>
      <c r="D14" s="7">
        <v>19323275</v>
      </c>
      <c r="E14" s="7">
        <v>2210516</v>
      </c>
      <c r="H14" s="6">
        <v>22</v>
      </c>
      <c r="I14" s="6">
        <v>4093</v>
      </c>
      <c r="J14" s="7">
        <v>8501245</v>
      </c>
      <c r="K14" s="7">
        <v>1078267</v>
      </c>
      <c r="N14" s="6">
        <v>17</v>
      </c>
      <c r="O14" s="6">
        <v>2556</v>
      </c>
      <c r="P14" s="7">
        <v>4814171</v>
      </c>
      <c r="Q14" s="7">
        <v>511808</v>
      </c>
      <c r="T14" s="6">
        <v>29</v>
      </c>
      <c r="U14" s="6">
        <v>3880</v>
      </c>
      <c r="V14" s="7">
        <v>6007860</v>
      </c>
      <c r="W14" s="7">
        <v>620441</v>
      </c>
    </row>
    <row r="15" spans="1:25" ht="12.75">
      <c r="A15" s="5">
        <v>33817</v>
      </c>
      <c r="B15" s="6">
        <v>72</v>
      </c>
      <c r="C15" s="6">
        <v>11447</v>
      </c>
      <c r="D15" s="7">
        <v>20513565</v>
      </c>
      <c r="E15" s="7">
        <v>2358343</v>
      </c>
      <c r="H15" s="6">
        <v>25</v>
      </c>
      <c r="I15" s="6">
        <v>4363</v>
      </c>
      <c r="J15" s="7">
        <v>8157006</v>
      </c>
      <c r="K15" s="7">
        <v>1044856</v>
      </c>
      <c r="M15" s="14"/>
      <c r="N15" s="6">
        <v>16</v>
      </c>
      <c r="O15" s="6">
        <v>2676</v>
      </c>
      <c r="P15" s="7">
        <v>5904210</v>
      </c>
      <c r="Q15" s="7">
        <v>669365</v>
      </c>
      <c r="T15" s="6">
        <v>31</v>
      </c>
      <c r="U15" s="6">
        <v>4408</v>
      </c>
      <c r="V15" s="7">
        <v>6452349</v>
      </c>
      <c r="W15" s="7">
        <v>644122</v>
      </c>
      <c r="Y15" s="14"/>
    </row>
    <row r="16" spans="1:23" ht="12.75">
      <c r="A16" s="5">
        <v>33848</v>
      </c>
      <c r="B16" s="6">
        <v>76</v>
      </c>
      <c r="C16" s="6">
        <v>12001</v>
      </c>
      <c r="D16" s="7">
        <v>19480181</v>
      </c>
      <c r="E16" s="7">
        <v>2365326</v>
      </c>
      <c r="H16" s="6">
        <v>25</v>
      </c>
      <c r="I16" s="6">
        <v>4347</v>
      </c>
      <c r="J16" s="7">
        <v>7375672</v>
      </c>
      <c r="K16" s="7">
        <v>952742</v>
      </c>
      <c r="N16" s="6">
        <v>18</v>
      </c>
      <c r="O16" s="6">
        <v>3004</v>
      </c>
      <c r="P16" s="7">
        <v>5737525</v>
      </c>
      <c r="Q16" s="7">
        <v>724642</v>
      </c>
      <c r="T16" s="6">
        <v>33</v>
      </c>
      <c r="U16" s="6">
        <v>4639</v>
      </c>
      <c r="V16" s="7">
        <v>6366985</v>
      </c>
      <c r="W16" s="7">
        <v>678942</v>
      </c>
    </row>
    <row r="17" spans="1:24" ht="12.75">
      <c r="A17" s="5">
        <v>33878</v>
      </c>
      <c r="B17" s="6">
        <v>75</v>
      </c>
      <c r="C17" s="6">
        <v>11578</v>
      </c>
      <c r="D17" s="7">
        <v>19035025</v>
      </c>
      <c r="E17" s="7">
        <v>591335</v>
      </c>
      <c r="F17" s="23">
        <f>IF(D3=0,1,((D17-D3)/D3))</f>
        <v>1.2771110741861118</v>
      </c>
      <c r="G17" s="15"/>
      <c r="H17" s="6">
        <v>23</v>
      </c>
      <c r="I17" s="6">
        <v>4029</v>
      </c>
      <c r="J17" s="7">
        <v>6781062</v>
      </c>
      <c r="K17" s="7">
        <v>220313</v>
      </c>
      <c r="L17" s="23">
        <f>IF(J3=0,1,((J17-J3)/J3))</f>
        <v>0.6542923994241622</v>
      </c>
      <c r="N17" s="6">
        <v>19</v>
      </c>
      <c r="O17" s="6">
        <v>3282</v>
      </c>
      <c r="P17" s="7">
        <v>6694395</v>
      </c>
      <c r="Q17" s="7">
        <v>261235</v>
      </c>
      <c r="R17" s="23">
        <f>IF(P3=0,1,((P17-P3)/P3))</f>
        <v>2.9297932841717453</v>
      </c>
      <c r="T17" s="6">
        <v>33</v>
      </c>
      <c r="U17" s="6">
        <v>4267</v>
      </c>
      <c r="V17" s="7">
        <v>5559568</v>
      </c>
      <c r="W17" s="7">
        <v>109787</v>
      </c>
      <c r="X17" s="23">
        <f>IF(V3=0,1,((V17-V3)/V3))</f>
        <v>1.1744948697880915</v>
      </c>
    </row>
    <row r="18" spans="1:24" ht="12.75">
      <c r="A18" s="5">
        <v>33909</v>
      </c>
      <c r="B18" s="6">
        <v>76</v>
      </c>
      <c r="C18" s="6">
        <v>11587</v>
      </c>
      <c r="D18" s="7">
        <v>14338802</v>
      </c>
      <c r="E18" s="7">
        <v>1424147</v>
      </c>
      <c r="F18" s="23">
        <f>IF(D3=0,1,((D18-D3)/D3))</f>
        <v>0.7153139974737079</v>
      </c>
      <c r="G18" s="15"/>
      <c r="H18" s="6">
        <v>23</v>
      </c>
      <c r="I18" s="6">
        <v>4167</v>
      </c>
      <c r="J18" s="7">
        <v>4938264</v>
      </c>
      <c r="K18" s="7">
        <v>665482</v>
      </c>
      <c r="L18" s="23">
        <f>IF(J3=0,1,((J18-J3)/J3))</f>
        <v>0.20472760779210705</v>
      </c>
      <c r="N18" s="6">
        <v>20</v>
      </c>
      <c r="O18" s="6">
        <v>3247</v>
      </c>
      <c r="P18" s="7">
        <v>5650161</v>
      </c>
      <c r="Q18" s="7">
        <v>666906</v>
      </c>
      <c r="R18" s="23">
        <f>IF(P3=0,1,((P18-P3)/P3))</f>
        <v>2.316799315291242</v>
      </c>
      <c r="T18" s="6">
        <v>33</v>
      </c>
      <c r="U18" s="6">
        <v>4173</v>
      </c>
      <c r="V18" s="7">
        <v>3750377</v>
      </c>
      <c r="W18" s="7">
        <v>91759</v>
      </c>
      <c r="X18" s="23">
        <f>IF(V3=0,1,((V18-V3)/V3))</f>
        <v>0.46687216457668174</v>
      </c>
    </row>
    <row r="19" spans="1:24" ht="12.75">
      <c r="A19" s="5">
        <v>33939</v>
      </c>
      <c r="B19" s="6">
        <v>70</v>
      </c>
      <c r="C19" s="6">
        <v>11030</v>
      </c>
      <c r="D19" s="7">
        <v>14212377</v>
      </c>
      <c r="E19" s="7">
        <v>1747610</v>
      </c>
      <c r="F19" s="23">
        <f>IF(D4=0,1,((D19-D4)/D4))</f>
        <v>1.1179497740908533</v>
      </c>
      <c r="G19" s="15"/>
      <c r="H19" s="6">
        <v>21</v>
      </c>
      <c r="I19" s="6">
        <v>3976</v>
      </c>
      <c r="J19" s="7">
        <v>4460974</v>
      </c>
      <c r="K19" s="7">
        <v>606559</v>
      </c>
      <c r="L19" s="23">
        <f>IF(J4=0,1,((J19-J4)/J4))</f>
        <v>0.47197279490689825</v>
      </c>
      <c r="N19" s="6">
        <v>21</v>
      </c>
      <c r="O19" s="6">
        <v>3276</v>
      </c>
      <c r="P19" s="7">
        <v>6095998</v>
      </c>
      <c r="Q19" s="7">
        <v>880010</v>
      </c>
      <c r="R19" s="23">
        <f>IF(P4=0,1,((P19-P4)/P4))</f>
        <v>1.894447132402482</v>
      </c>
      <c r="T19" s="6">
        <v>28</v>
      </c>
      <c r="U19" s="6">
        <v>3778</v>
      </c>
      <c r="V19" s="7">
        <v>3655404</v>
      </c>
      <c r="W19" s="7">
        <v>261042</v>
      </c>
      <c r="X19" s="23">
        <f>IF(V4=0,1,((V19-V4)/V4))</f>
        <v>1.3227629118318187</v>
      </c>
    </row>
    <row r="20" spans="1:24" ht="12.75">
      <c r="A20" s="9" t="s">
        <v>11</v>
      </c>
      <c r="B20" s="10">
        <f>AVERAGE(B8:B19)</f>
        <v>56.25</v>
      </c>
      <c r="C20" s="10">
        <f>AVERAGE(C8:C19)</f>
        <v>7820.916666666667</v>
      </c>
      <c r="D20" s="11">
        <v>180093097</v>
      </c>
      <c r="E20" s="11">
        <v>19516735</v>
      </c>
      <c r="F20" s="37">
        <f>IF(D5=0,1,((D20-D5)/D5))</f>
        <v>21.346668431968105</v>
      </c>
      <c r="G20" s="15"/>
      <c r="H20" s="10">
        <f>AVERAGE(H8:H19)</f>
        <v>18.666666666666668</v>
      </c>
      <c r="I20" s="10">
        <f>AVERAGE(I8:I19)</f>
        <v>2978.5</v>
      </c>
      <c r="J20" s="11">
        <f>SUM(J8:J19)</f>
        <v>71368425</v>
      </c>
      <c r="K20" s="11">
        <f>SUM(K8:K19)</f>
        <v>8487083</v>
      </c>
      <c r="L20" s="37">
        <f>IF(J5=0,1,((J20-J5)/J5))</f>
        <v>19.880018431696666</v>
      </c>
      <c r="N20" s="10">
        <f>AVERAGE(N8:N19)</f>
        <v>14.166666666666666</v>
      </c>
      <c r="O20" s="10">
        <f>AVERAGE(O8:O19)</f>
        <v>2017.5</v>
      </c>
      <c r="P20" s="11">
        <f>SUM(P8:P19)</f>
        <v>56210732</v>
      </c>
      <c r="Q20" s="11">
        <f>SUM(Q8:Q19)</f>
        <v>6384747</v>
      </c>
      <c r="R20" s="37">
        <f>IF(P5=0,1,((P20-P5)/P5))</f>
        <v>19.432724648902315</v>
      </c>
      <c r="T20" s="10">
        <f>AVERAGE(T8:T19)</f>
        <v>23.416666666666668</v>
      </c>
      <c r="U20" s="10">
        <f>AVERAGE(U8:U19)</f>
        <v>2824</v>
      </c>
      <c r="V20" s="11">
        <f>SUM(V8:V19)</f>
        <v>52513939</v>
      </c>
      <c r="W20" s="11">
        <f>SUM(W8:W19)</f>
        <v>4635845</v>
      </c>
      <c r="X20" s="37">
        <f>IF(V5=0,1,((V20-V5)/V5))</f>
        <v>26.784873591217867</v>
      </c>
    </row>
    <row r="21" spans="1:23" ht="12.75">
      <c r="A21" s="8" t="s">
        <v>21</v>
      </c>
      <c r="D21" s="7">
        <f>D6+D20</f>
        <v>203221883</v>
      </c>
      <c r="E21" s="7">
        <f>E6+E20</f>
        <v>21489680</v>
      </c>
      <c r="J21" s="7">
        <f>J6+J20</f>
        <v>81916130</v>
      </c>
      <c r="K21" s="7">
        <f>K6+K20</f>
        <v>9420483</v>
      </c>
      <c r="P21" s="7">
        <f>P6+P20</f>
        <v>62771346</v>
      </c>
      <c r="Q21" s="7">
        <f>Q6+Q20</f>
        <v>7064674</v>
      </c>
      <c r="V21" s="7">
        <f>V6+V20</f>
        <v>58534406</v>
      </c>
      <c r="W21" s="7">
        <f>W6+W20</f>
        <v>4993463</v>
      </c>
    </row>
    <row r="22" ht="12.75">
      <c r="A22" s="5"/>
    </row>
    <row r="23" spans="1:24" ht="12.75">
      <c r="A23" s="5">
        <v>33970</v>
      </c>
      <c r="B23" s="12">
        <v>63</v>
      </c>
      <c r="C23" s="12">
        <v>10027</v>
      </c>
      <c r="D23" s="7">
        <v>17423701</v>
      </c>
      <c r="E23" s="7">
        <v>2414893</v>
      </c>
      <c r="F23" s="23">
        <f>IF(D8=0,1,((D23-D8)/D8))</f>
        <v>0.9478815362725936</v>
      </c>
      <c r="G23" s="15"/>
      <c r="H23" s="6">
        <v>18</v>
      </c>
      <c r="I23" s="6">
        <v>3526</v>
      </c>
      <c r="J23" s="7">
        <v>5911578</v>
      </c>
      <c r="K23" s="7">
        <v>879507</v>
      </c>
      <c r="L23" s="23">
        <f>IF(J8=0,1,((J23-J8)/J8))</f>
        <v>0.8105616694619259</v>
      </c>
      <c r="N23" s="6">
        <v>19</v>
      </c>
      <c r="O23" s="6">
        <v>3183</v>
      </c>
      <c r="P23" s="7">
        <v>7346466</v>
      </c>
      <c r="Q23" s="13">
        <v>1096308</v>
      </c>
      <c r="R23" s="23">
        <f>IF(P8=0,1,((P23-P8)/P8))</f>
        <v>1.364014553888937</v>
      </c>
      <c r="T23" s="12">
        <v>26</v>
      </c>
      <c r="U23" s="12">
        <v>3318</v>
      </c>
      <c r="V23" s="13">
        <v>4165657</v>
      </c>
      <c r="W23" s="7">
        <v>435384</v>
      </c>
      <c r="X23" s="23">
        <f>IF(V8=0,1,((V23-V8)/V8))</f>
        <v>0.6194452846003187</v>
      </c>
    </row>
    <row r="24" spans="1:24" ht="12.75">
      <c r="A24" s="5">
        <v>34001</v>
      </c>
      <c r="B24" s="6">
        <v>64</v>
      </c>
      <c r="C24" s="6">
        <v>9774</v>
      </c>
      <c r="D24" s="7">
        <v>17020822</v>
      </c>
      <c r="E24" s="7">
        <v>2647521</v>
      </c>
      <c r="F24" s="23">
        <f aca="true" t="shared" si="0" ref="F24:F35">IF(D9=0,1,((D24-D9)/D9))</f>
        <v>0.5584822434541185</v>
      </c>
      <c r="G24" s="15"/>
      <c r="H24" s="6">
        <v>18</v>
      </c>
      <c r="I24" s="6">
        <v>3394</v>
      </c>
      <c r="J24" s="7">
        <v>5338512</v>
      </c>
      <c r="K24" s="7">
        <v>847987</v>
      </c>
      <c r="L24" s="23">
        <f aca="true" t="shared" si="1" ref="L24:L35">IF(J9=0,1,((J24-J9)/J9))</f>
        <v>0.22720125641586777</v>
      </c>
      <c r="N24" s="6">
        <v>20</v>
      </c>
      <c r="O24" s="6">
        <v>3276</v>
      </c>
      <c r="P24" s="7">
        <v>7430260</v>
      </c>
      <c r="Q24" s="7">
        <v>1257013</v>
      </c>
      <c r="R24" s="23">
        <f aca="true" t="shared" si="2" ref="R24:R35">IF(P9=0,1,((P24-P9)/P9))</f>
        <v>0.9861562005065456</v>
      </c>
      <c r="T24" s="6">
        <v>26</v>
      </c>
      <c r="U24" s="6">
        <v>3104</v>
      </c>
      <c r="V24" s="7">
        <v>4252049</v>
      </c>
      <c r="W24" s="7">
        <v>542522</v>
      </c>
      <c r="X24" s="23">
        <f aca="true" t="shared" si="3" ref="X24:X35">IF(V9=0,1,((V24-V9)/V9))</f>
        <v>0.5023681812544629</v>
      </c>
    </row>
    <row r="25" spans="1:24" ht="12.75">
      <c r="A25" s="5">
        <v>34029</v>
      </c>
      <c r="B25" s="6">
        <v>64</v>
      </c>
      <c r="C25" s="6">
        <v>9812</v>
      </c>
      <c r="D25" s="7">
        <v>20142969</v>
      </c>
      <c r="E25" s="7">
        <v>3257496</v>
      </c>
      <c r="F25" s="23">
        <f t="shared" si="0"/>
        <v>0.7173875547656321</v>
      </c>
      <c r="G25" s="15"/>
      <c r="H25" s="6">
        <v>18</v>
      </c>
      <c r="I25" s="6">
        <v>3407</v>
      </c>
      <c r="J25" s="7">
        <v>6503351</v>
      </c>
      <c r="K25" s="7">
        <v>1081572</v>
      </c>
      <c r="L25" s="23">
        <f t="shared" si="1"/>
        <v>0.22654424392711367</v>
      </c>
      <c r="N25" s="6">
        <v>20</v>
      </c>
      <c r="O25" s="6">
        <v>3301</v>
      </c>
      <c r="P25" s="7">
        <v>8550119</v>
      </c>
      <c r="Q25" s="7">
        <v>1432228</v>
      </c>
      <c r="R25" s="23">
        <f t="shared" si="2"/>
        <v>1.5286058230467827</v>
      </c>
      <c r="T25" s="6">
        <v>26</v>
      </c>
      <c r="U25" s="6">
        <v>3104</v>
      </c>
      <c r="V25" s="7">
        <v>5089498</v>
      </c>
      <c r="W25" s="7">
        <v>743697</v>
      </c>
      <c r="X25" s="23">
        <f t="shared" si="3"/>
        <v>0.6712566725511212</v>
      </c>
    </row>
    <row r="26" spans="1:24" ht="12.75">
      <c r="A26" s="5">
        <v>34060</v>
      </c>
      <c r="B26" s="6">
        <v>66</v>
      </c>
      <c r="C26" s="6">
        <v>10246</v>
      </c>
      <c r="D26" s="7">
        <v>20085661</v>
      </c>
      <c r="E26" s="7">
        <v>3421850</v>
      </c>
      <c r="F26" s="23">
        <f t="shared" si="0"/>
        <v>0.6371102128923097</v>
      </c>
      <c r="G26" s="15"/>
      <c r="H26" s="6">
        <v>18</v>
      </c>
      <c r="I26" s="6">
        <v>3429</v>
      </c>
      <c r="J26" s="7">
        <v>6643211</v>
      </c>
      <c r="K26" s="7">
        <v>1154972</v>
      </c>
      <c r="L26" s="23">
        <f t="shared" si="1"/>
        <v>0.24762024419752002</v>
      </c>
      <c r="N26" s="6">
        <v>22</v>
      </c>
      <c r="O26" s="6">
        <v>3600</v>
      </c>
      <c r="P26" s="7">
        <v>8433548</v>
      </c>
      <c r="Q26" s="7">
        <v>1477634</v>
      </c>
      <c r="R26" s="23">
        <f t="shared" si="2"/>
        <v>1.4220281394214105</v>
      </c>
      <c r="T26" s="6">
        <v>26</v>
      </c>
      <c r="U26" s="6">
        <v>3217</v>
      </c>
      <c r="V26" s="7">
        <v>5009102</v>
      </c>
      <c r="W26" s="7">
        <v>789244</v>
      </c>
      <c r="X26" s="23">
        <f t="shared" si="3"/>
        <v>0.4467773539041686</v>
      </c>
    </row>
    <row r="27" spans="1:24" ht="12.75">
      <c r="A27" s="5">
        <v>34090</v>
      </c>
      <c r="B27" s="6">
        <v>69</v>
      </c>
      <c r="C27" s="6">
        <v>11316</v>
      </c>
      <c r="D27" s="7">
        <v>23115863</v>
      </c>
      <c r="E27" s="7">
        <v>3972061</v>
      </c>
      <c r="F27" s="23">
        <f t="shared" si="0"/>
        <v>0.6559243703137622</v>
      </c>
      <c r="G27" s="15"/>
      <c r="H27" s="6">
        <v>19</v>
      </c>
      <c r="I27" s="6">
        <v>4010</v>
      </c>
      <c r="J27" s="7">
        <v>7606504</v>
      </c>
      <c r="K27" s="7">
        <v>1366491</v>
      </c>
      <c r="L27" s="23">
        <f t="shared" si="1"/>
        <v>0.27317886475655623</v>
      </c>
      <c r="N27" s="6">
        <v>22</v>
      </c>
      <c r="O27" s="6">
        <v>3563</v>
      </c>
      <c r="P27" s="7">
        <v>9363589</v>
      </c>
      <c r="Q27" s="7">
        <v>1639837</v>
      </c>
      <c r="R27" s="23">
        <f t="shared" si="2"/>
        <v>1.4248667481896866</v>
      </c>
      <c r="T27" s="6">
        <v>28</v>
      </c>
      <c r="U27" s="6">
        <v>3743</v>
      </c>
      <c r="V27" s="7">
        <v>6145770</v>
      </c>
      <c r="W27" s="7">
        <v>965733</v>
      </c>
      <c r="X27" s="23">
        <f t="shared" si="3"/>
        <v>0.49039416411003334</v>
      </c>
    </row>
    <row r="28" spans="1:24" ht="12.75">
      <c r="A28" s="5">
        <v>34121</v>
      </c>
      <c r="B28" s="6">
        <v>67</v>
      </c>
      <c r="C28" s="6">
        <v>10952</v>
      </c>
      <c r="D28" s="7">
        <v>21920585</v>
      </c>
      <c r="E28" s="7">
        <v>3715621</v>
      </c>
      <c r="F28" s="23">
        <f t="shared" si="0"/>
        <v>0.4265450430639808</v>
      </c>
      <c r="G28" s="15"/>
      <c r="H28" s="6">
        <v>18</v>
      </c>
      <c r="I28" s="6">
        <v>3732</v>
      </c>
      <c r="J28" s="7">
        <v>7150305</v>
      </c>
      <c r="K28" s="7">
        <v>1182211</v>
      </c>
      <c r="L28" s="23">
        <f t="shared" si="1"/>
        <v>0.030645030866862343</v>
      </c>
      <c r="N28" s="6">
        <v>20</v>
      </c>
      <c r="O28" s="6">
        <v>3347</v>
      </c>
      <c r="P28" s="7">
        <v>8614793</v>
      </c>
      <c r="Q28" s="7">
        <v>1539583</v>
      </c>
      <c r="R28" s="23">
        <f t="shared" si="2"/>
        <v>1.302951377286232</v>
      </c>
      <c r="T28" s="6">
        <v>29</v>
      </c>
      <c r="U28" s="6">
        <v>3873</v>
      </c>
      <c r="V28" s="7">
        <v>6155487</v>
      </c>
      <c r="W28" s="7">
        <v>993827</v>
      </c>
      <c r="X28" s="23">
        <f t="shared" si="3"/>
        <v>0.31310220865303223</v>
      </c>
    </row>
    <row r="29" spans="1:25" ht="12.75">
      <c r="A29" s="5">
        <v>34151</v>
      </c>
      <c r="B29" s="6">
        <v>65</v>
      </c>
      <c r="C29" s="6">
        <v>11070</v>
      </c>
      <c r="D29" s="7">
        <v>26462684</v>
      </c>
      <c r="E29" s="7">
        <v>4609972</v>
      </c>
      <c r="F29" s="23">
        <f t="shared" si="0"/>
        <v>0.36947199685353543</v>
      </c>
      <c r="G29" s="15"/>
      <c r="H29" s="6">
        <v>16</v>
      </c>
      <c r="I29" s="6">
        <v>3404</v>
      </c>
      <c r="J29" s="7">
        <v>8257518</v>
      </c>
      <c r="K29" s="7">
        <v>1590925</v>
      </c>
      <c r="L29" s="23">
        <f t="shared" si="1"/>
        <v>-0.028669565457765302</v>
      </c>
      <c r="M29" s="14"/>
      <c r="N29" s="6">
        <v>21</v>
      </c>
      <c r="O29" s="6">
        <v>3838</v>
      </c>
      <c r="P29" s="7">
        <v>10402227</v>
      </c>
      <c r="Q29" s="7">
        <v>1730311</v>
      </c>
      <c r="R29" s="23">
        <f t="shared" si="2"/>
        <v>1.1607514564812924</v>
      </c>
      <c r="T29" s="6">
        <v>28</v>
      </c>
      <c r="U29" s="6">
        <v>3828</v>
      </c>
      <c r="V29" s="7">
        <v>7802939</v>
      </c>
      <c r="W29" s="7">
        <v>1288736</v>
      </c>
      <c r="X29" s="23">
        <f t="shared" si="3"/>
        <v>0.2987884205024751</v>
      </c>
      <c r="Y29" s="14"/>
    </row>
    <row r="30" spans="1:24" ht="12.75">
      <c r="A30" s="5">
        <v>34182</v>
      </c>
      <c r="B30" s="6">
        <v>64</v>
      </c>
      <c r="C30" s="6">
        <v>10819</v>
      </c>
      <c r="D30" s="7">
        <v>25641099</v>
      </c>
      <c r="E30" s="7">
        <v>4593358</v>
      </c>
      <c r="F30" s="23">
        <f t="shared" si="0"/>
        <v>0.2499582105791948</v>
      </c>
      <c r="G30" s="15"/>
      <c r="H30" s="6">
        <v>15</v>
      </c>
      <c r="I30" s="6">
        <v>3165</v>
      </c>
      <c r="J30" s="7">
        <v>7540309</v>
      </c>
      <c r="K30" s="7">
        <v>1422616</v>
      </c>
      <c r="L30" s="23">
        <f t="shared" si="1"/>
        <v>-0.07560335250458318</v>
      </c>
      <c r="N30" s="6">
        <v>21</v>
      </c>
      <c r="O30" s="6">
        <v>3792</v>
      </c>
      <c r="P30" s="7">
        <v>10531289</v>
      </c>
      <c r="Q30" s="7">
        <v>1855585</v>
      </c>
      <c r="R30" s="23">
        <f t="shared" si="2"/>
        <v>0.7836914676137875</v>
      </c>
      <c r="T30" s="6">
        <v>28</v>
      </c>
      <c r="U30" s="6">
        <v>3862</v>
      </c>
      <c r="V30" s="7">
        <v>7569501</v>
      </c>
      <c r="W30" s="7">
        <v>1295156</v>
      </c>
      <c r="X30" s="23">
        <f t="shared" si="3"/>
        <v>0.17313880572796048</v>
      </c>
    </row>
    <row r="31" spans="1:24" ht="12.75">
      <c r="A31" s="5">
        <v>34213</v>
      </c>
      <c r="B31" s="6">
        <v>63</v>
      </c>
      <c r="C31" s="6">
        <v>10684</v>
      </c>
      <c r="D31" s="7">
        <v>24863614</v>
      </c>
      <c r="E31" s="7">
        <v>4659897</v>
      </c>
      <c r="F31" s="23">
        <f t="shared" si="0"/>
        <v>0.2763543624158318</v>
      </c>
      <c r="G31" s="15"/>
      <c r="H31" s="6">
        <v>15</v>
      </c>
      <c r="I31" s="6">
        <v>3180</v>
      </c>
      <c r="J31" s="7">
        <v>6741561</v>
      </c>
      <c r="K31" s="7">
        <v>1294896</v>
      </c>
      <c r="L31" s="23">
        <f t="shared" si="1"/>
        <v>-0.08597331877014054</v>
      </c>
      <c r="N31" s="6">
        <v>21</v>
      </c>
      <c r="O31" s="6">
        <v>3751</v>
      </c>
      <c r="P31" s="7">
        <v>10895272</v>
      </c>
      <c r="Q31" s="7">
        <v>2033424</v>
      </c>
      <c r="R31" s="23">
        <f t="shared" si="2"/>
        <v>0.8989498084975664</v>
      </c>
      <c r="T31" s="6">
        <v>27</v>
      </c>
      <c r="U31" s="6">
        <v>3753</v>
      </c>
      <c r="V31" s="7">
        <v>7226781</v>
      </c>
      <c r="W31" s="7">
        <v>1331576</v>
      </c>
      <c r="X31" s="23">
        <f t="shared" si="3"/>
        <v>0.1350397401595889</v>
      </c>
    </row>
    <row r="32" spans="1:24" ht="12.75">
      <c r="A32" s="5">
        <v>34243</v>
      </c>
      <c r="B32" s="6">
        <v>62</v>
      </c>
      <c r="C32" s="6">
        <v>10336</v>
      </c>
      <c r="D32" s="7">
        <v>24414467</v>
      </c>
      <c r="E32" s="7">
        <v>748407</v>
      </c>
      <c r="F32" s="23">
        <f t="shared" si="0"/>
        <v>0.2826075615871269</v>
      </c>
      <c r="G32" s="15"/>
      <c r="H32" s="6">
        <v>14</v>
      </c>
      <c r="I32" s="6">
        <v>3127</v>
      </c>
      <c r="J32" s="7">
        <v>6638751</v>
      </c>
      <c r="K32" s="7">
        <v>160292</v>
      </c>
      <c r="L32" s="23">
        <f t="shared" si="1"/>
        <v>-0.02098653573732256</v>
      </c>
      <c r="N32" s="6">
        <v>21</v>
      </c>
      <c r="O32" s="6">
        <v>3691</v>
      </c>
      <c r="P32" s="7">
        <v>11082925</v>
      </c>
      <c r="Q32" s="7">
        <v>454304</v>
      </c>
      <c r="R32" s="23">
        <f t="shared" si="2"/>
        <v>0.6555528916354652</v>
      </c>
      <c r="T32" s="6">
        <v>27</v>
      </c>
      <c r="U32" s="6">
        <v>3516</v>
      </c>
      <c r="V32" s="7">
        <v>6692792</v>
      </c>
      <c r="W32" s="7">
        <v>133811</v>
      </c>
      <c r="X32" s="23">
        <f t="shared" si="3"/>
        <v>0.2038331035792709</v>
      </c>
    </row>
    <row r="33" spans="1:24" ht="12.75">
      <c r="A33" s="5">
        <v>34274</v>
      </c>
      <c r="B33" s="6">
        <v>63</v>
      </c>
      <c r="C33" s="6">
        <v>10326</v>
      </c>
      <c r="D33" s="7">
        <v>18194624</v>
      </c>
      <c r="E33" s="7">
        <v>1436492</v>
      </c>
      <c r="F33" s="23">
        <f t="shared" si="0"/>
        <v>0.26890823933547586</v>
      </c>
      <c r="G33" s="15"/>
      <c r="H33" s="6">
        <v>15</v>
      </c>
      <c r="I33" s="6">
        <v>3154</v>
      </c>
      <c r="J33" s="7">
        <v>5002005</v>
      </c>
      <c r="K33" s="7">
        <v>341700</v>
      </c>
      <c r="L33" s="23">
        <f t="shared" si="1"/>
        <v>0.012907572377661462</v>
      </c>
      <c r="N33" s="6">
        <v>21</v>
      </c>
      <c r="O33" s="6">
        <v>3681</v>
      </c>
      <c r="P33" s="7">
        <v>8942475</v>
      </c>
      <c r="Q33" s="7">
        <v>944623</v>
      </c>
      <c r="R33" s="23">
        <f t="shared" si="2"/>
        <v>0.5826938382817763</v>
      </c>
      <c r="T33" s="6">
        <v>27</v>
      </c>
      <c r="U33" s="6">
        <v>3491</v>
      </c>
      <c r="V33" s="7">
        <v>4250144</v>
      </c>
      <c r="W33" s="7">
        <v>150169</v>
      </c>
      <c r="X33" s="23">
        <f t="shared" si="3"/>
        <v>0.13325780314885677</v>
      </c>
    </row>
    <row r="34" spans="1:24" ht="12.75">
      <c r="A34" s="5">
        <v>34304</v>
      </c>
      <c r="B34" s="6">
        <v>65</v>
      </c>
      <c r="C34" s="6">
        <v>11445</v>
      </c>
      <c r="D34" s="7">
        <v>20624034</v>
      </c>
      <c r="E34" s="7">
        <v>2042906</v>
      </c>
      <c r="F34" s="23">
        <f t="shared" si="0"/>
        <v>0.4511319253633646</v>
      </c>
      <c r="G34" s="15"/>
      <c r="H34" s="6">
        <v>16</v>
      </c>
      <c r="I34" s="6">
        <v>3181</v>
      </c>
      <c r="J34" s="7">
        <v>5643801</v>
      </c>
      <c r="K34" s="7">
        <v>557034</v>
      </c>
      <c r="L34" s="23">
        <f t="shared" si="1"/>
        <v>0.26514994259101266</v>
      </c>
      <c r="N34" s="6">
        <v>23</v>
      </c>
      <c r="O34" s="6">
        <v>4779</v>
      </c>
      <c r="P34" s="7">
        <v>10553929</v>
      </c>
      <c r="Q34" s="7">
        <v>1240888</v>
      </c>
      <c r="R34" s="23">
        <f t="shared" si="2"/>
        <v>0.7312881336247158</v>
      </c>
      <c r="T34" s="6">
        <v>26</v>
      </c>
      <c r="U34" s="6">
        <v>3485</v>
      </c>
      <c r="V34" s="7">
        <v>4426305</v>
      </c>
      <c r="W34" s="7">
        <v>244983</v>
      </c>
      <c r="X34" s="23">
        <f t="shared" si="3"/>
        <v>0.21089351546368063</v>
      </c>
    </row>
    <row r="35" spans="1:24" ht="12.75">
      <c r="A35" s="9" t="s">
        <v>12</v>
      </c>
      <c r="B35" s="10">
        <f>AVERAGE(B23:B34)</f>
        <v>64.58333333333333</v>
      </c>
      <c r="C35" s="10">
        <f>AVERAGE(C23:C34)</f>
        <v>10567.25</v>
      </c>
      <c r="D35" s="11">
        <v>259910123</v>
      </c>
      <c r="E35" s="11">
        <v>37520474</v>
      </c>
      <c r="F35" s="37">
        <f t="shared" si="0"/>
        <v>0.4431986973937152</v>
      </c>
      <c r="G35" s="15"/>
      <c r="H35" s="10">
        <f>AVERAGE(H23:H34)</f>
        <v>16.666666666666668</v>
      </c>
      <c r="I35" s="10">
        <f>AVERAGE(I23:I34)</f>
        <v>3392.4166666666665</v>
      </c>
      <c r="J35" s="11">
        <f>SUM(J23:J34)</f>
        <v>78977406</v>
      </c>
      <c r="K35" s="11">
        <f>SUM(K23:K34)</f>
        <v>11880203</v>
      </c>
      <c r="L35" s="37">
        <f t="shared" si="1"/>
        <v>0.10661550958985014</v>
      </c>
      <c r="N35" s="10">
        <f>AVERAGE(N23:N34)</f>
        <v>20.916666666666668</v>
      </c>
      <c r="O35" s="10">
        <f>AVERAGE(O23:O34)</f>
        <v>3650.1666666666665</v>
      </c>
      <c r="P35" s="11">
        <f>SUM(P23:P34)</f>
        <v>112146892</v>
      </c>
      <c r="Q35" s="11">
        <f>SUM(Q23:Q34)</f>
        <v>16701738</v>
      </c>
      <c r="R35" s="37">
        <f t="shared" si="2"/>
        <v>0.995115310008772</v>
      </c>
      <c r="T35" s="10">
        <f>AVERAGE(T23:T34)</f>
        <v>27</v>
      </c>
      <c r="U35" s="10">
        <f>AVERAGE(U23:U34)</f>
        <v>3524.5</v>
      </c>
      <c r="V35" s="11">
        <f>SUM(V23:V34)</f>
        <v>68786025</v>
      </c>
      <c r="W35" s="11">
        <f>SUM(W23:W34)</f>
        <v>8914838</v>
      </c>
      <c r="X35" s="37">
        <f t="shared" si="3"/>
        <v>0.3098622253417326</v>
      </c>
    </row>
    <row r="36" spans="1:23" ht="12.75">
      <c r="A36" s="8" t="s">
        <v>21</v>
      </c>
      <c r="D36" s="7">
        <f>D21+D35</f>
        <v>463132006</v>
      </c>
      <c r="E36" s="7">
        <f>E21+E35</f>
        <v>59010154</v>
      </c>
      <c r="J36" s="7">
        <f>J21+J35</f>
        <v>160893536</v>
      </c>
      <c r="K36" s="7">
        <f>K21+K35</f>
        <v>21300686</v>
      </c>
      <c r="P36" s="7">
        <f>P21+P35</f>
        <v>174918238</v>
      </c>
      <c r="Q36" s="7">
        <f>Q21+Q35</f>
        <v>23766412</v>
      </c>
      <c r="V36" s="7">
        <f>V21+V35</f>
        <v>127320431</v>
      </c>
      <c r="W36" s="7">
        <f>W21+W35</f>
        <v>13908301</v>
      </c>
    </row>
    <row r="37" ht="12.75">
      <c r="A37" s="5"/>
    </row>
    <row r="38" spans="1:24" ht="12.75">
      <c r="A38" s="5">
        <v>34335</v>
      </c>
      <c r="B38" s="12">
        <v>60</v>
      </c>
      <c r="C38" s="12">
        <v>11020</v>
      </c>
      <c r="D38" s="7">
        <v>24142622</v>
      </c>
      <c r="E38" s="7">
        <v>2718158</v>
      </c>
      <c r="F38" s="23">
        <f>IF(D23=0,1,((D38-D23)/D23))</f>
        <v>0.3856196223752921</v>
      </c>
      <c r="G38" s="15"/>
      <c r="H38" s="6">
        <v>15</v>
      </c>
      <c r="I38" s="6">
        <v>3109</v>
      </c>
      <c r="J38" s="7">
        <v>5586753</v>
      </c>
      <c r="K38" s="7">
        <v>629577</v>
      </c>
      <c r="L38" s="23">
        <f>IF(J23=0,1,((J38-J23)/J23))</f>
        <v>-0.05494725773727421</v>
      </c>
      <c r="N38" s="6">
        <v>22</v>
      </c>
      <c r="O38" s="6">
        <v>4624</v>
      </c>
      <c r="P38" s="7">
        <v>12962682</v>
      </c>
      <c r="Q38" s="13">
        <v>1614750</v>
      </c>
      <c r="R38" s="23">
        <f>IF(P23=0,1,((P38-P23)/P23))</f>
        <v>0.7644785941975366</v>
      </c>
      <c r="T38" s="12">
        <v>23</v>
      </c>
      <c r="U38" s="12">
        <v>3287</v>
      </c>
      <c r="V38" s="13">
        <v>5593186</v>
      </c>
      <c r="W38" s="7">
        <v>473831</v>
      </c>
      <c r="X38" s="23">
        <f>IF(V23=0,1,((V38-V23)/V23))</f>
        <v>0.34269000064095534</v>
      </c>
    </row>
    <row r="39" spans="1:24" ht="12.75">
      <c r="A39" s="5">
        <v>34366</v>
      </c>
      <c r="B39" s="6">
        <v>59</v>
      </c>
      <c r="C39" s="6">
        <v>11067</v>
      </c>
      <c r="D39" s="7">
        <v>23078982</v>
      </c>
      <c r="E39" s="7">
        <v>3158351</v>
      </c>
      <c r="F39" s="23">
        <f aca="true" t="shared" si="4" ref="F39:F50">IF(D24=0,1,((D39-D24)/D24))</f>
        <v>0.3559264059044857</v>
      </c>
      <c r="G39" s="15"/>
      <c r="H39" s="6">
        <v>15</v>
      </c>
      <c r="I39" s="6">
        <v>3134</v>
      </c>
      <c r="J39" s="7">
        <v>5299593</v>
      </c>
      <c r="K39" s="7">
        <v>760455</v>
      </c>
      <c r="L39" s="23">
        <f aca="true" t="shared" si="5" ref="L39:L50">IF(J24=0,1,((J39-J24)/J24))</f>
        <v>-0.007290233683093716</v>
      </c>
      <c r="N39" s="6">
        <v>21</v>
      </c>
      <c r="O39" s="6">
        <v>4631</v>
      </c>
      <c r="P39" s="7">
        <v>12420068</v>
      </c>
      <c r="Q39" s="7">
        <v>1869473</v>
      </c>
      <c r="R39" s="23">
        <f aca="true" t="shared" si="6" ref="R39:R50">IF(P24=0,1,((P39-P24)/P24))</f>
        <v>0.6715522740792381</v>
      </c>
      <c r="T39" s="6">
        <v>23</v>
      </c>
      <c r="U39" s="6">
        <v>3302</v>
      </c>
      <c r="V39" s="7">
        <v>5359321</v>
      </c>
      <c r="W39" s="7">
        <v>528423</v>
      </c>
      <c r="X39" s="23">
        <f aca="true" t="shared" si="7" ref="X39:X50">IF(V24=0,1,((V39-V24)/V24))</f>
        <v>0.26040904044144364</v>
      </c>
    </row>
    <row r="40" spans="1:24" ht="12.75">
      <c r="A40" s="5">
        <v>34394</v>
      </c>
      <c r="B40" s="6">
        <v>58</v>
      </c>
      <c r="C40" s="6">
        <v>11009</v>
      </c>
      <c r="D40" s="7">
        <v>24811412</v>
      </c>
      <c r="E40" s="7">
        <v>3738470</v>
      </c>
      <c r="F40" s="23">
        <f t="shared" si="4"/>
        <v>0.23176538672129218</v>
      </c>
      <c r="G40" s="15"/>
      <c r="H40" s="6">
        <v>15</v>
      </c>
      <c r="I40" s="6">
        <v>3185</v>
      </c>
      <c r="J40" s="7">
        <v>5657726</v>
      </c>
      <c r="K40" s="7">
        <v>891436</v>
      </c>
      <c r="L40" s="23">
        <f t="shared" si="5"/>
        <v>-0.13002911883427481</v>
      </c>
      <c r="N40" s="6">
        <v>20</v>
      </c>
      <c r="O40" s="6">
        <v>4495</v>
      </c>
      <c r="P40" s="7">
        <v>13373708</v>
      </c>
      <c r="Q40" s="7">
        <v>2149230</v>
      </c>
      <c r="R40" s="23">
        <f t="shared" si="6"/>
        <v>0.5641546041639889</v>
      </c>
      <c r="T40" s="6">
        <v>23</v>
      </c>
      <c r="U40" s="6">
        <v>3329</v>
      </c>
      <c r="V40" s="7">
        <v>5779978</v>
      </c>
      <c r="W40" s="7">
        <v>697804</v>
      </c>
      <c r="X40" s="23">
        <f t="shared" si="7"/>
        <v>0.13566760415270818</v>
      </c>
    </row>
    <row r="41" spans="1:24" ht="12.75">
      <c r="A41" s="5">
        <v>34425</v>
      </c>
      <c r="B41" s="6">
        <v>59</v>
      </c>
      <c r="C41" s="6">
        <v>11067</v>
      </c>
      <c r="D41" s="7">
        <v>24970882</v>
      </c>
      <c r="E41" s="7">
        <v>3882751</v>
      </c>
      <c r="F41" s="23">
        <f t="shared" si="4"/>
        <v>0.24321932945099492</v>
      </c>
      <c r="G41" s="15"/>
      <c r="H41" s="6">
        <v>15</v>
      </c>
      <c r="I41" s="6">
        <v>3086</v>
      </c>
      <c r="J41" s="7">
        <v>5499222</v>
      </c>
      <c r="K41" s="7">
        <v>881153</v>
      </c>
      <c r="L41" s="23">
        <f t="shared" si="5"/>
        <v>-0.1722042247340932</v>
      </c>
      <c r="N41" s="6">
        <v>20</v>
      </c>
      <c r="O41" s="6">
        <v>4508</v>
      </c>
      <c r="P41" s="7">
        <v>13673962</v>
      </c>
      <c r="Q41" s="7">
        <v>2262415</v>
      </c>
      <c r="R41" s="23">
        <f t="shared" si="6"/>
        <v>0.6213771475540306</v>
      </c>
      <c r="T41" s="6">
        <v>24</v>
      </c>
      <c r="U41" s="6">
        <v>3473</v>
      </c>
      <c r="V41" s="7">
        <v>5797698</v>
      </c>
      <c r="W41" s="7">
        <v>739184</v>
      </c>
      <c r="X41" s="23">
        <f t="shared" si="7"/>
        <v>0.15743260967734338</v>
      </c>
    </row>
    <row r="42" spans="1:24" ht="12.75">
      <c r="A42" s="5">
        <v>34455</v>
      </c>
      <c r="B42" s="6">
        <v>60</v>
      </c>
      <c r="C42" s="6">
        <v>11349</v>
      </c>
      <c r="D42" s="7">
        <v>26575030</v>
      </c>
      <c r="E42" s="7">
        <v>4140261</v>
      </c>
      <c r="F42" s="23">
        <f t="shared" si="4"/>
        <v>0.1496447266537269</v>
      </c>
      <c r="G42" s="15"/>
      <c r="H42" s="6">
        <v>16</v>
      </c>
      <c r="I42" s="6">
        <v>3184</v>
      </c>
      <c r="J42" s="7">
        <v>5396102</v>
      </c>
      <c r="K42" s="7">
        <v>857850</v>
      </c>
      <c r="L42" s="23">
        <f t="shared" si="5"/>
        <v>-0.29059368140738506</v>
      </c>
      <c r="N42" s="6">
        <v>20</v>
      </c>
      <c r="O42" s="6">
        <v>4625</v>
      </c>
      <c r="P42" s="7">
        <v>14244985</v>
      </c>
      <c r="Q42" s="7">
        <v>2366391</v>
      </c>
      <c r="R42" s="23">
        <f t="shared" si="6"/>
        <v>0.5213167728741618</v>
      </c>
      <c r="T42" s="6">
        <v>24</v>
      </c>
      <c r="U42" s="6">
        <v>3540</v>
      </c>
      <c r="V42" s="7">
        <v>6933943</v>
      </c>
      <c r="W42" s="7">
        <v>916020</v>
      </c>
      <c r="X42" s="23">
        <f t="shared" si="7"/>
        <v>0.1282464198953101</v>
      </c>
    </row>
    <row r="43" spans="1:24" ht="12.75">
      <c r="A43" s="5">
        <v>34486</v>
      </c>
      <c r="B43" s="6">
        <v>61</v>
      </c>
      <c r="C43" s="6">
        <v>11460</v>
      </c>
      <c r="D43" s="7">
        <v>26142987</v>
      </c>
      <c r="E43" s="7">
        <v>4124794</v>
      </c>
      <c r="F43" s="23">
        <f t="shared" si="4"/>
        <v>0.19262268776129834</v>
      </c>
      <c r="G43" s="15"/>
      <c r="H43" s="6">
        <v>16</v>
      </c>
      <c r="I43" s="6">
        <v>3178</v>
      </c>
      <c r="J43" s="7">
        <v>5107978</v>
      </c>
      <c r="K43" s="7">
        <v>775783</v>
      </c>
      <c r="L43" s="23">
        <f t="shared" si="5"/>
        <v>-0.28562795573055977</v>
      </c>
      <c r="N43" s="6">
        <v>21</v>
      </c>
      <c r="O43" s="6">
        <v>4738</v>
      </c>
      <c r="P43" s="7">
        <v>13996093</v>
      </c>
      <c r="Q43" s="7">
        <v>2385282</v>
      </c>
      <c r="R43" s="23">
        <f t="shared" si="6"/>
        <v>0.6246580736182518</v>
      </c>
      <c r="T43" s="6">
        <v>24</v>
      </c>
      <c r="U43" s="6">
        <v>3544</v>
      </c>
      <c r="V43" s="7">
        <v>7038915</v>
      </c>
      <c r="W43" s="7">
        <v>963730</v>
      </c>
      <c r="X43" s="23">
        <f t="shared" si="7"/>
        <v>0.14351878251062833</v>
      </c>
    </row>
    <row r="44" spans="1:24" ht="12.75">
      <c r="A44" s="5">
        <v>34516</v>
      </c>
      <c r="B44" s="6">
        <v>62</v>
      </c>
      <c r="C44" s="6">
        <v>11623</v>
      </c>
      <c r="D44" s="7">
        <v>33245093</v>
      </c>
      <c r="E44" s="7">
        <v>5299581</v>
      </c>
      <c r="F44" s="23">
        <f t="shared" si="4"/>
        <v>0.25630087257966727</v>
      </c>
      <c r="G44" s="15"/>
      <c r="H44" s="6">
        <v>16</v>
      </c>
      <c r="I44" s="6">
        <v>3253</v>
      </c>
      <c r="J44" s="7">
        <v>6896070</v>
      </c>
      <c r="K44" s="7">
        <v>1087890</v>
      </c>
      <c r="L44" s="23">
        <f t="shared" si="5"/>
        <v>-0.16487375504358573</v>
      </c>
      <c r="M44" s="14"/>
      <c r="N44" s="6">
        <v>20</v>
      </c>
      <c r="O44" s="6">
        <v>4621</v>
      </c>
      <c r="P44" s="7">
        <v>17133507</v>
      </c>
      <c r="Q44" s="7">
        <v>2961459</v>
      </c>
      <c r="R44" s="23">
        <f t="shared" si="6"/>
        <v>0.6470998950513193</v>
      </c>
      <c r="T44" s="6">
        <v>26</v>
      </c>
      <c r="U44" s="6">
        <v>3749</v>
      </c>
      <c r="V44" s="7">
        <v>9215516</v>
      </c>
      <c r="W44" s="7">
        <v>1250233</v>
      </c>
      <c r="X44" s="23">
        <f t="shared" si="7"/>
        <v>0.1810314036800749</v>
      </c>
    </row>
    <row r="45" spans="1:24" ht="12.75">
      <c r="A45" s="5">
        <v>34547</v>
      </c>
      <c r="B45" s="6">
        <v>61</v>
      </c>
      <c r="C45" s="6">
        <v>11634</v>
      </c>
      <c r="D45" s="7">
        <v>31035926</v>
      </c>
      <c r="E45" s="7">
        <v>4950207</v>
      </c>
      <c r="F45" s="23">
        <f t="shared" si="4"/>
        <v>0.21039765105232033</v>
      </c>
      <c r="G45" s="15"/>
      <c r="H45" s="6">
        <v>15</v>
      </c>
      <c r="I45" s="6">
        <v>3205</v>
      </c>
      <c r="J45" s="7">
        <v>6029826</v>
      </c>
      <c r="K45" s="7">
        <v>944475</v>
      </c>
      <c r="L45" s="23">
        <f t="shared" si="5"/>
        <v>-0.20032110089918065</v>
      </c>
      <c r="N45" s="6">
        <v>20</v>
      </c>
      <c r="O45" s="6">
        <v>4647</v>
      </c>
      <c r="P45" s="7">
        <v>16401774</v>
      </c>
      <c r="Q45" s="7">
        <v>2824983</v>
      </c>
      <c r="R45" s="23">
        <f t="shared" si="6"/>
        <v>0.5574327131275193</v>
      </c>
      <c r="T45" s="6">
        <v>26</v>
      </c>
      <c r="U45" s="6">
        <v>3782</v>
      </c>
      <c r="V45" s="7">
        <v>8604326</v>
      </c>
      <c r="W45" s="7">
        <v>1180748</v>
      </c>
      <c r="X45" s="23">
        <f t="shared" si="7"/>
        <v>0.1367098042526185</v>
      </c>
    </row>
    <row r="46" spans="1:24" ht="12.75">
      <c r="A46" s="5">
        <v>34578</v>
      </c>
      <c r="B46" s="6">
        <v>60</v>
      </c>
      <c r="C46" s="6">
        <v>11510</v>
      </c>
      <c r="D46" s="7">
        <v>30347386</v>
      </c>
      <c r="E46" s="7">
        <v>4958411</v>
      </c>
      <c r="F46" s="23">
        <f t="shared" si="4"/>
        <v>0.22055409965743517</v>
      </c>
      <c r="G46" s="15"/>
      <c r="H46" s="6">
        <v>15</v>
      </c>
      <c r="I46" s="6">
        <v>3208</v>
      </c>
      <c r="J46" s="7">
        <v>5791618</v>
      </c>
      <c r="K46" s="7">
        <v>942028</v>
      </c>
      <c r="L46" s="23">
        <f t="shared" si="5"/>
        <v>-0.14090846318827346</v>
      </c>
      <c r="N46" s="6">
        <v>20</v>
      </c>
      <c r="O46" s="6">
        <v>4613</v>
      </c>
      <c r="P46" s="7">
        <v>16183348</v>
      </c>
      <c r="Q46" s="7">
        <v>2800960</v>
      </c>
      <c r="R46" s="23">
        <f t="shared" si="6"/>
        <v>0.4853551155033119</v>
      </c>
      <c r="T46" s="6">
        <v>25</v>
      </c>
      <c r="U46" s="6">
        <v>3689</v>
      </c>
      <c r="V46" s="7">
        <v>8372420</v>
      </c>
      <c r="W46" s="7">
        <v>1215423</v>
      </c>
      <c r="X46" s="23">
        <f t="shared" si="7"/>
        <v>0.15852687385988312</v>
      </c>
    </row>
    <row r="47" spans="1:24" ht="12.75">
      <c r="A47" s="5">
        <v>34608</v>
      </c>
      <c r="B47" s="6">
        <v>58</v>
      </c>
      <c r="C47" s="6">
        <v>11498</v>
      </c>
      <c r="D47" s="7">
        <v>29295460</v>
      </c>
      <c r="E47" s="7">
        <v>821148</v>
      </c>
      <c r="F47" s="23">
        <f t="shared" si="4"/>
        <v>0.19992216090566303</v>
      </c>
      <c r="G47" s="15"/>
      <c r="H47" s="6">
        <v>16</v>
      </c>
      <c r="I47" s="6">
        <v>3458</v>
      </c>
      <c r="J47" s="7">
        <v>5727225</v>
      </c>
      <c r="K47" s="7">
        <v>114617</v>
      </c>
      <c r="L47" s="23">
        <f t="shared" si="5"/>
        <v>-0.1373038392312048</v>
      </c>
      <c r="N47" s="6">
        <v>20</v>
      </c>
      <c r="O47" s="6">
        <v>4561</v>
      </c>
      <c r="P47" s="7">
        <v>15967477</v>
      </c>
      <c r="Q47" s="7">
        <v>554546</v>
      </c>
      <c r="R47" s="23">
        <f t="shared" si="6"/>
        <v>0.44072769598278433</v>
      </c>
      <c r="T47" s="6">
        <v>22</v>
      </c>
      <c r="U47" s="6">
        <v>3479</v>
      </c>
      <c r="V47" s="7">
        <v>7600758</v>
      </c>
      <c r="W47" s="7">
        <v>151985</v>
      </c>
      <c r="X47" s="23">
        <f t="shared" si="7"/>
        <v>0.13566326280571694</v>
      </c>
    </row>
    <row r="48" spans="1:24" ht="12.75">
      <c r="A48" s="5">
        <v>34639</v>
      </c>
      <c r="B48" s="6">
        <v>58</v>
      </c>
      <c r="C48" s="6">
        <v>11318</v>
      </c>
      <c r="D48" s="7">
        <v>24391813</v>
      </c>
      <c r="E48" s="7">
        <v>1589318</v>
      </c>
      <c r="F48" s="23">
        <f t="shared" si="4"/>
        <v>0.34060549973442705</v>
      </c>
      <c r="G48" s="15"/>
      <c r="H48" s="6">
        <v>16</v>
      </c>
      <c r="I48" s="6">
        <v>3381</v>
      </c>
      <c r="J48" s="7">
        <v>4852596</v>
      </c>
      <c r="K48" s="7">
        <v>113571</v>
      </c>
      <c r="L48" s="23">
        <f t="shared" si="5"/>
        <v>-0.029869822201297278</v>
      </c>
      <c r="N48" s="6">
        <v>19</v>
      </c>
      <c r="O48" s="6">
        <v>4363</v>
      </c>
      <c r="P48" s="7">
        <v>13830046</v>
      </c>
      <c r="Q48" s="7">
        <v>1333718</v>
      </c>
      <c r="R48" s="23">
        <f t="shared" si="6"/>
        <v>0.546556853667469</v>
      </c>
      <c r="T48" s="6">
        <v>23</v>
      </c>
      <c r="U48" s="6">
        <v>3574</v>
      </c>
      <c r="V48" s="7">
        <v>5709171</v>
      </c>
      <c r="W48" s="7">
        <v>142028</v>
      </c>
      <c r="X48" s="23">
        <f t="shared" si="7"/>
        <v>0.34328883915462627</v>
      </c>
    </row>
    <row r="49" spans="1:24" ht="12.75">
      <c r="A49" s="5">
        <v>34669</v>
      </c>
      <c r="B49" s="6">
        <v>59</v>
      </c>
      <c r="C49" s="6">
        <v>12359</v>
      </c>
      <c r="D49" s="7">
        <v>27647048</v>
      </c>
      <c r="E49" s="7">
        <v>2273532</v>
      </c>
      <c r="F49" s="23">
        <f t="shared" si="4"/>
        <v>0.34052571868335746</v>
      </c>
      <c r="G49" s="15"/>
      <c r="H49" s="6">
        <v>17</v>
      </c>
      <c r="I49" s="6">
        <v>4403</v>
      </c>
      <c r="J49" s="7">
        <v>7856999</v>
      </c>
      <c r="K49" s="7">
        <v>343197</v>
      </c>
      <c r="L49" s="23">
        <f t="shared" si="5"/>
        <v>0.39214671105519133</v>
      </c>
      <c r="N49" s="6">
        <v>19</v>
      </c>
      <c r="O49" s="6">
        <v>4334</v>
      </c>
      <c r="P49" s="7">
        <v>13515609</v>
      </c>
      <c r="Q49" s="7">
        <v>1715938</v>
      </c>
      <c r="R49" s="23">
        <f t="shared" si="6"/>
        <v>0.2806234531234766</v>
      </c>
      <c r="T49" s="6">
        <v>23</v>
      </c>
      <c r="U49" s="6">
        <v>3622</v>
      </c>
      <c r="V49" s="7">
        <v>6274441</v>
      </c>
      <c r="W49" s="7">
        <v>214397</v>
      </c>
      <c r="X49" s="23">
        <f t="shared" si="7"/>
        <v>0.41753471575049617</v>
      </c>
    </row>
    <row r="50" spans="1:24" ht="12.75">
      <c r="A50" s="9" t="s">
        <v>13</v>
      </c>
      <c r="B50" s="10">
        <f>AVERAGE(B38:B49)</f>
        <v>59.583333333333336</v>
      </c>
      <c r="C50" s="10">
        <f>AVERAGE(C38:C49)</f>
        <v>11409.5</v>
      </c>
      <c r="D50" s="11">
        <v>325684641</v>
      </c>
      <c r="E50" s="11">
        <v>41654982</v>
      </c>
      <c r="F50" s="37">
        <f t="shared" si="4"/>
        <v>0.25306639557090277</v>
      </c>
      <c r="G50" s="15"/>
      <c r="H50" s="10">
        <f>AVERAGE(H38:H49)</f>
        <v>15.583333333333334</v>
      </c>
      <c r="I50" s="10">
        <f>AVERAGE(I38:I49)</f>
        <v>3315.3333333333335</v>
      </c>
      <c r="J50" s="11">
        <f>SUM(J38:J49)</f>
        <v>69701708</v>
      </c>
      <c r="K50" s="11">
        <f>SUM(K38:K49)</f>
        <v>8342032</v>
      </c>
      <c r="L50" s="37">
        <f t="shared" si="5"/>
        <v>-0.11744748871594998</v>
      </c>
      <c r="N50" s="10">
        <f>AVERAGE(N38:N49)</f>
        <v>20.166666666666668</v>
      </c>
      <c r="O50" s="10">
        <f>AVERAGE(O38:O49)</f>
        <v>4563.333333333333</v>
      </c>
      <c r="P50" s="11">
        <f>SUM(P38:P49)</f>
        <v>173703259</v>
      </c>
      <c r="Q50" s="11">
        <f>SUM(Q38:Q49)</f>
        <v>24839145</v>
      </c>
      <c r="R50" s="37">
        <f t="shared" si="6"/>
        <v>0.5488905301093855</v>
      </c>
      <c r="T50" s="10">
        <f>AVERAGE(T38:T49)</f>
        <v>23.833333333333332</v>
      </c>
      <c r="U50" s="10">
        <f>AVERAGE(U38:U49)</f>
        <v>3530.8333333333335</v>
      </c>
      <c r="V50" s="11">
        <f>SUM(V38:V49)</f>
        <v>82279673</v>
      </c>
      <c r="W50" s="11">
        <f>SUM(W38:W49)</f>
        <v>8473806</v>
      </c>
      <c r="X50" s="37">
        <f t="shared" si="7"/>
        <v>0.19616845136784689</v>
      </c>
    </row>
    <row r="51" spans="1:23" ht="12.75">
      <c r="A51" s="8" t="s">
        <v>21</v>
      </c>
      <c r="D51" s="7">
        <f>D36+D50</f>
        <v>788816647</v>
      </c>
      <c r="E51" s="7">
        <f>E36+E50</f>
        <v>100665136</v>
      </c>
      <c r="J51" s="7">
        <f>J36+J50</f>
        <v>230595244</v>
      </c>
      <c r="K51" s="7">
        <f>K36+K50</f>
        <v>29642718</v>
      </c>
      <c r="P51" s="7">
        <f>P36+P50</f>
        <v>348621497</v>
      </c>
      <c r="Q51" s="7">
        <f>Q36+Q50</f>
        <v>48605557</v>
      </c>
      <c r="V51" s="7">
        <f>V36+V50</f>
        <v>209600104</v>
      </c>
      <c r="W51" s="7">
        <f>W36+W50</f>
        <v>22382107</v>
      </c>
    </row>
    <row r="52" ht="12.75">
      <c r="A52" s="5"/>
    </row>
    <row r="53" spans="1:24" ht="12.75">
      <c r="A53" s="5">
        <v>34700</v>
      </c>
      <c r="B53" s="12">
        <v>57</v>
      </c>
      <c r="C53" s="12">
        <v>12152</v>
      </c>
      <c r="D53" s="7">
        <v>29921206</v>
      </c>
      <c r="E53" s="7">
        <v>3172634</v>
      </c>
      <c r="F53" s="23">
        <f>IF(D38=0,1,((D53-D38)/D38))</f>
        <v>0.23935196433925032</v>
      </c>
      <c r="G53" s="15"/>
      <c r="H53" s="6">
        <v>15</v>
      </c>
      <c r="I53" s="6">
        <v>4229</v>
      </c>
      <c r="J53" s="7">
        <v>8275118</v>
      </c>
      <c r="K53" s="7">
        <v>744083</v>
      </c>
      <c r="L53" s="23">
        <f>IF(J38=0,1,((J53-J38)/J38))</f>
        <v>0.4812034825953465</v>
      </c>
      <c r="N53" s="6">
        <v>19</v>
      </c>
      <c r="O53" s="6">
        <v>4395</v>
      </c>
      <c r="P53" s="7">
        <v>14933170</v>
      </c>
      <c r="Q53" s="13">
        <v>2017054</v>
      </c>
      <c r="R53" s="23">
        <f>IF(P38=0,1,((P53-P38)/P38))</f>
        <v>0.15201236904523308</v>
      </c>
      <c r="T53" s="12">
        <v>23</v>
      </c>
      <c r="U53" s="12">
        <v>3528</v>
      </c>
      <c r="V53" s="13">
        <v>6712919</v>
      </c>
      <c r="W53" s="7">
        <v>411497</v>
      </c>
      <c r="X53" s="23">
        <f>IF(V38=0,1,((V53-V38)/V38))</f>
        <v>0.20019591696038716</v>
      </c>
    </row>
    <row r="54" spans="1:24" ht="12.75">
      <c r="A54" s="5">
        <v>34731</v>
      </c>
      <c r="B54" s="6">
        <v>58</v>
      </c>
      <c r="C54" s="6">
        <v>12555</v>
      </c>
      <c r="D54" s="7">
        <v>26748121</v>
      </c>
      <c r="E54" s="7">
        <v>3266343</v>
      </c>
      <c r="F54" s="23">
        <f aca="true" t="shared" si="8" ref="F54:F65">IF(D39=0,1,((D54-D39)/D39))</f>
        <v>0.1589818389736601</v>
      </c>
      <c r="G54" s="15"/>
      <c r="H54" s="6">
        <v>15</v>
      </c>
      <c r="I54" s="6">
        <v>4235</v>
      </c>
      <c r="J54" s="7">
        <v>7090518</v>
      </c>
      <c r="K54" s="7">
        <v>898358</v>
      </c>
      <c r="L54" s="23">
        <f aca="true" t="shared" si="9" ref="L54:L65">IF(J39=0,1,((J54-J39)/J39))</f>
        <v>0.33793632831804254</v>
      </c>
      <c r="N54" s="6">
        <v>19</v>
      </c>
      <c r="O54" s="6">
        <v>4566</v>
      </c>
      <c r="P54" s="7">
        <v>13355603</v>
      </c>
      <c r="Q54" s="7">
        <v>1918571</v>
      </c>
      <c r="R54" s="23">
        <f aca="true" t="shared" si="10" ref="R54:R65">IF(P39=0,1,((P54-P39)/P39))</f>
        <v>0.0753244668225649</v>
      </c>
      <c r="T54" s="6">
        <v>24</v>
      </c>
      <c r="U54" s="6">
        <v>3754</v>
      </c>
      <c r="V54" s="7">
        <v>6301999</v>
      </c>
      <c r="W54" s="7">
        <v>449414</v>
      </c>
      <c r="X54" s="23">
        <f aca="true" t="shared" si="11" ref="X54:X65">IF(V39=0,1,((V54-V39)/V39))</f>
        <v>0.17589504342061243</v>
      </c>
    </row>
    <row r="55" spans="1:24" ht="12.75">
      <c r="A55" s="5">
        <v>34759</v>
      </c>
      <c r="B55" s="6">
        <v>56</v>
      </c>
      <c r="C55" s="6">
        <v>12243</v>
      </c>
      <c r="D55" s="7">
        <v>30441438</v>
      </c>
      <c r="E55" s="7">
        <v>4084909</v>
      </c>
      <c r="F55" s="23">
        <f t="shared" si="8"/>
        <v>0.2269127609504852</v>
      </c>
      <c r="G55" s="15"/>
      <c r="H55" s="6">
        <v>13</v>
      </c>
      <c r="I55" s="6">
        <v>3923</v>
      </c>
      <c r="J55" s="7">
        <v>8302910</v>
      </c>
      <c r="K55" s="7">
        <v>1185984</v>
      </c>
      <c r="L55" s="23">
        <f t="shared" si="9"/>
        <v>0.46753483643428473</v>
      </c>
      <c r="N55" s="6">
        <v>19</v>
      </c>
      <c r="O55" s="6">
        <v>4567</v>
      </c>
      <c r="P55" s="7">
        <v>15363835</v>
      </c>
      <c r="Q55" s="7">
        <v>2345769</v>
      </c>
      <c r="R55" s="23">
        <f t="shared" si="10"/>
        <v>0.14880891671928234</v>
      </c>
      <c r="T55" s="6">
        <v>24</v>
      </c>
      <c r="U55" s="6">
        <v>3753</v>
      </c>
      <c r="V55" s="7">
        <v>6774693</v>
      </c>
      <c r="W55" s="7">
        <v>553156</v>
      </c>
      <c r="X55" s="23">
        <f t="shared" si="11"/>
        <v>0.17209667580049612</v>
      </c>
    </row>
    <row r="56" spans="1:24" ht="12.75">
      <c r="A56" s="5">
        <v>34790</v>
      </c>
      <c r="B56" s="6">
        <v>57</v>
      </c>
      <c r="C56" s="6">
        <v>12406</v>
      </c>
      <c r="D56" s="7">
        <v>30695047</v>
      </c>
      <c r="E56" s="7">
        <v>4275269</v>
      </c>
      <c r="F56" s="23">
        <f t="shared" si="8"/>
        <v>0.22923359295038118</v>
      </c>
      <c r="G56" s="15"/>
      <c r="H56" s="6">
        <v>13</v>
      </c>
      <c r="I56" s="6">
        <v>3930</v>
      </c>
      <c r="J56" s="7">
        <v>8210757</v>
      </c>
      <c r="K56" s="7">
        <v>1156538</v>
      </c>
      <c r="L56" s="23">
        <f t="shared" si="9"/>
        <v>0.49307611149358943</v>
      </c>
      <c r="N56" s="6">
        <v>19</v>
      </c>
      <c r="O56" s="6">
        <v>4660</v>
      </c>
      <c r="P56" s="7">
        <v>15584365</v>
      </c>
      <c r="Q56" s="7">
        <v>2461842</v>
      </c>
      <c r="R56" s="23">
        <f t="shared" si="10"/>
        <v>0.13971100694882727</v>
      </c>
      <c r="T56" s="6">
        <v>25</v>
      </c>
      <c r="U56" s="6">
        <v>3816</v>
      </c>
      <c r="V56" s="7">
        <v>6899925</v>
      </c>
      <c r="W56" s="7">
        <v>656890</v>
      </c>
      <c r="X56" s="23">
        <f t="shared" si="11"/>
        <v>0.19011459375772935</v>
      </c>
    </row>
    <row r="57" spans="1:24" ht="12.75">
      <c r="A57" s="5">
        <v>34820</v>
      </c>
      <c r="B57" s="6">
        <v>59</v>
      </c>
      <c r="C57" s="6">
        <v>13126</v>
      </c>
      <c r="D57" s="7">
        <v>33051923</v>
      </c>
      <c r="E57" s="7">
        <v>4711395</v>
      </c>
      <c r="F57" s="23">
        <f t="shared" si="8"/>
        <v>0.24372100426603469</v>
      </c>
      <c r="G57" s="15"/>
      <c r="H57" s="6">
        <v>14</v>
      </c>
      <c r="I57" s="6">
        <v>4112</v>
      </c>
      <c r="J57" s="7">
        <v>8140790</v>
      </c>
      <c r="K57" s="7">
        <v>1187918</v>
      </c>
      <c r="L57" s="23">
        <f t="shared" si="9"/>
        <v>0.5086427202450955</v>
      </c>
      <c r="N57" s="6">
        <v>20</v>
      </c>
      <c r="O57" s="6">
        <v>5040</v>
      </c>
      <c r="P57" s="7">
        <v>16860219</v>
      </c>
      <c r="Q57" s="7">
        <v>2649638</v>
      </c>
      <c r="R57" s="23">
        <f t="shared" si="10"/>
        <v>0.18358980370986702</v>
      </c>
      <c r="T57" s="6">
        <v>25</v>
      </c>
      <c r="U57" s="6">
        <v>3974</v>
      </c>
      <c r="V57" s="7">
        <v>8050915</v>
      </c>
      <c r="W57" s="7">
        <v>873839</v>
      </c>
      <c r="X57" s="23">
        <f t="shared" si="11"/>
        <v>0.16108756590586337</v>
      </c>
    </row>
    <row r="58" spans="1:24" ht="12.75">
      <c r="A58" s="5">
        <v>34851</v>
      </c>
      <c r="B58" s="6">
        <v>59</v>
      </c>
      <c r="C58" s="6">
        <v>13003</v>
      </c>
      <c r="D58" s="7">
        <v>32040883</v>
      </c>
      <c r="E58" s="7">
        <v>4581485</v>
      </c>
      <c r="F58" s="23">
        <f t="shared" si="8"/>
        <v>0.2256014586244487</v>
      </c>
      <c r="G58" s="15"/>
      <c r="H58" s="6">
        <v>14</v>
      </c>
      <c r="I58" s="6">
        <v>3982</v>
      </c>
      <c r="J58" s="7">
        <v>7318672</v>
      </c>
      <c r="K58" s="7">
        <v>1084085</v>
      </c>
      <c r="L58" s="23">
        <f t="shared" si="9"/>
        <v>0.4327923886907892</v>
      </c>
      <c r="N58" s="6">
        <v>20</v>
      </c>
      <c r="O58" s="6">
        <v>5049</v>
      </c>
      <c r="P58" s="7">
        <v>16370194</v>
      </c>
      <c r="Q58" s="7">
        <v>2509401</v>
      </c>
      <c r="R58" s="23">
        <f t="shared" si="10"/>
        <v>0.16962598062187784</v>
      </c>
      <c r="T58" s="6">
        <v>25</v>
      </c>
      <c r="U58" s="6">
        <v>3972</v>
      </c>
      <c r="V58" s="7">
        <v>8352018</v>
      </c>
      <c r="W58" s="7">
        <v>987998</v>
      </c>
      <c r="X58" s="23">
        <f t="shared" si="11"/>
        <v>0.18654906331444548</v>
      </c>
    </row>
    <row r="59" spans="1:24" ht="12.75">
      <c r="A59" s="5">
        <v>34881</v>
      </c>
      <c r="B59" s="6">
        <v>60</v>
      </c>
      <c r="C59" s="6">
        <v>13169</v>
      </c>
      <c r="D59" s="7">
        <v>38171697</v>
      </c>
      <c r="E59" s="7">
        <v>5668436</v>
      </c>
      <c r="F59" s="23">
        <f t="shared" si="8"/>
        <v>0.14819041113826933</v>
      </c>
      <c r="G59" s="15"/>
      <c r="H59" s="6">
        <v>14</v>
      </c>
      <c r="I59" s="6">
        <v>4003</v>
      </c>
      <c r="J59" s="7">
        <v>9371972</v>
      </c>
      <c r="K59" s="7">
        <v>1466244</v>
      </c>
      <c r="L59" s="23">
        <f t="shared" si="9"/>
        <v>0.35903086830615116</v>
      </c>
      <c r="M59" s="14"/>
      <c r="N59" s="6">
        <v>20</v>
      </c>
      <c r="O59" s="6">
        <v>5066</v>
      </c>
      <c r="P59" s="7">
        <v>18742463</v>
      </c>
      <c r="Q59" s="7">
        <v>2891989</v>
      </c>
      <c r="R59" s="23">
        <f t="shared" si="10"/>
        <v>0.09390698588444268</v>
      </c>
      <c r="T59" s="6">
        <v>26</v>
      </c>
      <c r="U59" s="6">
        <v>4100</v>
      </c>
      <c r="V59" s="7">
        <v>10057261</v>
      </c>
      <c r="W59" s="7">
        <v>1220203</v>
      </c>
      <c r="X59" s="23">
        <f t="shared" si="11"/>
        <v>0.09133997488583384</v>
      </c>
    </row>
    <row r="60" spans="1:24" ht="12.75">
      <c r="A60" s="5">
        <v>34912</v>
      </c>
      <c r="B60" s="6">
        <v>59</v>
      </c>
      <c r="C60" s="6">
        <v>13049</v>
      </c>
      <c r="D60" s="7">
        <v>35410513</v>
      </c>
      <c r="E60" s="7">
        <v>5415355</v>
      </c>
      <c r="F60" s="23">
        <f t="shared" si="8"/>
        <v>0.1409523595332712</v>
      </c>
      <c r="G60" s="15"/>
      <c r="H60" s="6">
        <v>14</v>
      </c>
      <c r="I60" s="6">
        <v>3949</v>
      </c>
      <c r="J60" s="7">
        <v>8695691</v>
      </c>
      <c r="K60" s="7">
        <v>1392023</v>
      </c>
      <c r="L60" s="23">
        <f t="shared" si="9"/>
        <v>0.44211308916708375</v>
      </c>
      <c r="N60" s="6">
        <v>19</v>
      </c>
      <c r="O60" s="6">
        <v>4959</v>
      </c>
      <c r="P60" s="7">
        <v>17597460</v>
      </c>
      <c r="Q60" s="7">
        <v>2897452</v>
      </c>
      <c r="R60" s="23">
        <f t="shared" si="10"/>
        <v>0.07289979730241375</v>
      </c>
      <c r="T60" s="6">
        <v>26</v>
      </c>
      <c r="U60" s="6">
        <v>4141</v>
      </c>
      <c r="V60" s="7">
        <v>9117392</v>
      </c>
      <c r="W60" s="7">
        <v>1128580</v>
      </c>
      <c r="X60" s="23">
        <f t="shared" si="11"/>
        <v>0.059628842514800114</v>
      </c>
    </row>
    <row r="61" spans="1:24" ht="12.75">
      <c r="A61" s="5">
        <v>34943</v>
      </c>
      <c r="B61" s="6">
        <v>59</v>
      </c>
      <c r="C61" s="6">
        <v>13055</v>
      </c>
      <c r="D61" s="7">
        <v>33629786</v>
      </c>
      <c r="E61" s="7">
        <v>5298416</v>
      </c>
      <c r="F61" s="23">
        <f t="shared" si="8"/>
        <v>0.10816088080864691</v>
      </c>
      <c r="G61" s="15"/>
      <c r="H61" s="6">
        <v>14</v>
      </c>
      <c r="I61" s="6">
        <v>3936</v>
      </c>
      <c r="J61" s="7">
        <v>7819605</v>
      </c>
      <c r="K61" s="7">
        <v>1260357</v>
      </c>
      <c r="L61" s="23">
        <f t="shared" si="9"/>
        <v>0.35015897111998756</v>
      </c>
      <c r="N61" s="6">
        <v>19</v>
      </c>
      <c r="O61" s="6">
        <v>4992</v>
      </c>
      <c r="P61" s="7">
        <v>16766416</v>
      </c>
      <c r="Q61" s="7">
        <v>2847700</v>
      </c>
      <c r="R61" s="23">
        <f t="shared" si="10"/>
        <v>0.03602888598823927</v>
      </c>
      <c r="T61" s="6">
        <v>26</v>
      </c>
      <c r="U61" s="6">
        <v>4127</v>
      </c>
      <c r="V61" s="7">
        <v>9043765</v>
      </c>
      <c r="W61" s="7">
        <v>1190359</v>
      </c>
      <c r="X61" s="23">
        <f t="shared" si="11"/>
        <v>0.08018529887416063</v>
      </c>
    </row>
    <row r="62" spans="1:24" ht="12.75">
      <c r="A62" s="5">
        <v>34973</v>
      </c>
      <c r="B62" s="6">
        <v>56</v>
      </c>
      <c r="C62" s="6">
        <v>12812</v>
      </c>
      <c r="D62" s="7">
        <v>33404126</v>
      </c>
      <c r="E62" s="7">
        <v>990500</v>
      </c>
      <c r="F62" s="23">
        <f t="shared" si="8"/>
        <v>0.1402492399846256</v>
      </c>
      <c r="G62" s="15"/>
      <c r="H62" s="6">
        <v>13</v>
      </c>
      <c r="I62" s="6">
        <v>3900</v>
      </c>
      <c r="J62" s="7">
        <v>7782759</v>
      </c>
      <c r="K62" s="7">
        <v>213414</v>
      </c>
      <c r="L62" s="23">
        <f t="shared" si="9"/>
        <v>0.35890575278603515</v>
      </c>
      <c r="N62" s="6">
        <v>19</v>
      </c>
      <c r="O62" s="6">
        <v>4954</v>
      </c>
      <c r="P62" s="7">
        <v>17192957</v>
      </c>
      <c r="Q62" s="7">
        <v>608505</v>
      </c>
      <c r="R62" s="23">
        <f t="shared" si="10"/>
        <v>0.07674850572823746</v>
      </c>
      <c r="T62" s="6">
        <v>24</v>
      </c>
      <c r="U62" s="6">
        <v>3958</v>
      </c>
      <c r="V62" s="7">
        <v>8428411</v>
      </c>
      <c r="W62" s="7">
        <v>168581</v>
      </c>
      <c r="X62" s="23">
        <f t="shared" si="11"/>
        <v>0.10889085009679297</v>
      </c>
    </row>
    <row r="63" spans="1:24" ht="12.75">
      <c r="A63" s="5">
        <v>35004</v>
      </c>
      <c r="B63" s="6">
        <v>56</v>
      </c>
      <c r="C63" s="6">
        <v>12690</v>
      </c>
      <c r="D63" s="7">
        <v>30236285</v>
      </c>
      <c r="E63" s="7">
        <v>2238023</v>
      </c>
      <c r="F63" s="23">
        <f t="shared" si="8"/>
        <v>0.23960793730256952</v>
      </c>
      <c r="G63" s="15"/>
      <c r="H63" s="6">
        <v>13</v>
      </c>
      <c r="I63" s="6">
        <v>3795</v>
      </c>
      <c r="J63" s="7">
        <v>6915184</v>
      </c>
      <c r="K63" s="7">
        <v>471365</v>
      </c>
      <c r="L63" s="23">
        <f t="shared" si="9"/>
        <v>0.42504836586437444</v>
      </c>
      <c r="N63" s="6">
        <v>19</v>
      </c>
      <c r="O63" s="6">
        <v>4937</v>
      </c>
      <c r="P63" s="7">
        <v>16189398</v>
      </c>
      <c r="Q63" s="7">
        <v>1569270</v>
      </c>
      <c r="R63" s="23">
        <f t="shared" si="10"/>
        <v>0.1705961064771585</v>
      </c>
      <c r="T63" s="6">
        <v>24</v>
      </c>
      <c r="U63" s="6">
        <v>3958</v>
      </c>
      <c r="V63" s="7">
        <v>7131703</v>
      </c>
      <c r="W63" s="7">
        <v>197387</v>
      </c>
      <c r="X63" s="23">
        <f t="shared" si="11"/>
        <v>0.24916612236697763</v>
      </c>
    </row>
    <row r="64" spans="1:24" ht="12.75">
      <c r="A64" s="5">
        <v>35034</v>
      </c>
      <c r="B64" s="6">
        <v>56</v>
      </c>
      <c r="C64" s="6">
        <v>12670</v>
      </c>
      <c r="D64" s="7">
        <v>30591922</v>
      </c>
      <c r="E64" s="7">
        <v>3207365</v>
      </c>
      <c r="F64" s="23">
        <f t="shared" si="8"/>
        <v>0.10651676084911489</v>
      </c>
      <c r="G64" s="15"/>
      <c r="H64" s="6">
        <v>13</v>
      </c>
      <c r="I64" s="6">
        <v>3742</v>
      </c>
      <c r="J64" s="7">
        <v>6544376</v>
      </c>
      <c r="K64" s="7">
        <v>655977</v>
      </c>
      <c r="L64" s="23">
        <f t="shared" si="9"/>
        <v>-0.16706416788394654</v>
      </c>
      <c r="N64" s="6">
        <v>19</v>
      </c>
      <c r="O64" s="6">
        <v>4990</v>
      </c>
      <c r="P64" s="7">
        <v>16899590</v>
      </c>
      <c r="Q64" s="13">
        <v>2232349</v>
      </c>
      <c r="R64" s="23">
        <f t="shared" si="10"/>
        <v>0.25037576923096844</v>
      </c>
      <c r="T64" s="6">
        <v>24</v>
      </c>
      <c r="U64" s="6">
        <v>3938</v>
      </c>
      <c r="V64" s="7">
        <v>7147957</v>
      </c>
      <c r="W64" s="7">
        <v>319039</v>
      </c>
      <c r="X64" s="23">
        <f t="shared" si="11"/>
        <v>0.1392181391139067</v>
      </c>
    </row>
    <row r="65" spans="1:24" ht="12.75">
      <c r="A65" s="9" t="s">
        <v>14</v>
      </c>
      <c r="B65" s="10">
        <f>AVERAGE(B53:B64)</f>
        <v>57.666666666666664</v>
      </c>
      <c r="C65" s="10">
        <f>AVERAGE(C53:C64)</f>
        <v>12744.166666666666</v>
      </c>
      <c r="D65" s="11">
        <v>384342947</v>
      </c>
      <c r="E65" s="11">
        <v>46910130</v>
      </c>
      <c r="F65" s="37">
        <f t="shared" si="8"/>
        <v>0.18010768275682978</v>
      </c>
      <c r="G65" s="15"/>
      <c r="H65" s="10">
        <f>AVERAGE(H53:H64)</f>
        <v>13.75</v>
      </c>
      <c r="I65" s="10">
        <f>AVERAGE(I53:I64)</f>
        <v>3978</v>
      </c>
      <c r="J65" s="11">
        <f>SUM(J53:J64)</f>
        <v>94468352</v>
      </c>
      <c r="K65" s="11">
        <f>SUM(K53:K64)</f>
        <v>11716346</v>
      </c>
      <c r="L65" s="37">
        <f t="shared" si="9"/>
        <v>0.3553233444437258</v>
      </c>
      <c r="N65" s="10">
        <f>AVERAGE(N53:N64)</f>
        <v>19.25</v>
      </c>
      <c r="O65" s="10">
        <f>AVERAGE(O53:O64)</f>
        <v>4847.916666666667</v>
      </c>
      <c r="P65" s="11">
        <f>SUM(P53:P64)</f>
        <v>195855670</v>
      </c>
      <c r="Q65" s="11">
        <f>SUM(Q53:Q64)</f>
        <v>26949540</v>
      </c>
      <c r="R65" s="37">
        <f t="shared" si="10"/>
        <v>0.12753019792219328</v>
      </c>
      <c r="T65" s="10">
        <f>AVERAGE(T53:T64)</f>
        <v>24.666666666666668</v>
      </c>
      <c r="U65" s="10">
        <f>AVERAGE(U53:U64)</f>
        <v>3918.25</v>
      </c>
      <c r="V65" s="11">
        <f>SUM(V53:V64)</f>
        <v>94018958</v>
      </c>
      <c r="W65" s="11">
        <f>SUM(W53:W64)</f>
        <v>8156943</v>
      </c>
      <c r="X65" s="37">
        <f t="shared" si="11"/>
        <v>0.14267539687475422</v>
      </c>
    </row>
    <row r="66" spans="1:23" ht="12.75">
      <c r="A66" s="8" t="s">
        <v>21</v>
      </c>
      <c r="D66" s="7">
        <f>D51+D65</f>
        <v>1173159594</v>
      </c>
      <c r="E66" s="7">
        <f>E51+E65</f>
        <v>147575266</v>
      </c>
      <c r="J66" s="7">
        <f>J51+J65</f>
        <v>325063596</v>
      </c>
      <c r="K66" s="7">
        <f>K51+K65</f>
        <v>41359064</v>
      </c>
      <c r="P66" s="7">
        <f>P51+P65</f>
        <v>544477167</v>
      </c>
      <c r="Q66" s="7">
        <f>Q51+Q65</f>
        <v>75555097</v>
      </c>
      <c r="V66" s="7">
        <f>V51+V65</f>
        <v>303619062</v>
      </c>
      <c r="W66" s="7">
        <f>W51+W65</f>
        <v>30539050</v>
      </c>
    </row>
    <row r="67" ht="12.75">
      <c r="A67" s="5"/>
    </row>
    <row r="68" spans="1:24" ht="12.75">
      <c r="A68" s="5">
        <v>35065</v>
      </c>
      <c r="B68" s="12">
        <v>56</v>
      </c>
      <c r="C68" s="12">
        <v>12327</v>
      </c>
      <c r="D68" s="7">
        <v>27665362</v>
      </c>
      <c r="E68" s="7">
        <v>3250786</v>
      </c>
      <c r="F68" s="23">
        <f>IF(D53=0,1,((D68-D53)/D53))</f>
        <v>-0.07539281672002124</v>
      </c>
      <c r="G68" s="15"/>
      <c r="H68" s="6">
        <v>13</v>
      </c>
      <c r="I68" s="6">
        <v>3616</v>
      </c>
      <c r="J68" s="7">
        <v>6127508</v>
      </c>
      <c r="K68" s="7">
        <v>643647</v>
      </c>
      <c r="L68" s="23">
        <f>IF(J53=0,1,((J68-J53)/J53))</f>
        <v>-0.25952620856886877</v>
      </c>
      <c r="N68" s="6">
        <v>19</v>
      </c>
      <c r="O68" s="6">
        <v>4926</v>
      </c>
      <c r="P68" s="7">
        <v>14935824</v>
      </c>
      <c r="Q68" s="7">
        <v>2129515</v>
      </c>
      <c r="R68" s="23">
        <f>IF(P53=0,1,((P68-P53)/P53))</f>
        <v>0.0001777251581546316</v>
      </c>
      <c r="T68" s="12">
        <v>24</v>
      </c>
      <c r="U68" s="12">
        <v>3785</v>
      </c>
      <c r="V68" s="13">
        <v>6602030</v>
      </c>
      <c r="W68" s="7">
        <v>477624</v>
      </c>
      <c r="X68" s="23">
        <f>IF(V53=0,1,((V68-V53)/V53))</f>
        <v>-0.016518745422073468</v>
      </c>
    </row>
    <row r="69" spans="1:24" ht="12.75">
      <c r="A69" s="5">
        <v>35096</v>
      </c>
      <c r="B69" s="6">
        <v>56</v>
      </c>
      <c r="C69" s="6">
        <v>12192</v>
      </c>
      <c r="D69" s="7">
        <v>31430774</v>
      </c>
      <c r="E69" s="7">
        <v>4054666</v>
      </c>
      <c r="F69" s="23">
        <f aca="true" t="shared" si="12" ref="F69:F80">IF(D54=0,1,((D69-D54)/D54))</f>
        <v>0.1750647456694248</v>
      </c>
      <c r="G69" s="15"/>
      <c r="H69" s="6">
        <v>13</v>
      </c>
      <c r="I69" s="6">
        <v>3499</v>
      </c>
      <c r="J69" s="7">
        <v>7298698</v>
      </c>
      <c r="K69" s="7">
        <v>845166</v>
      </c>
      <c r="L69" s="23">
        <f aca="true" t="shared" si="13" ref="L69:L80">IF(J54=0,1,((J69-J54)/J54))</f>
        <v>0.02936033728424355</v>
      </c>
      <c r="N69" s="6">
        <v>19</v>
      </c>
      <c r="O69" s="6">
        <v>4932</v>
      </c>
      <c r="P69" s="7">
        <v>17018936</v>
      </c>
      <c r="Q69" s="7">
        <v>2612786</v>
      </c>
      <c r="R69" s="23">
        <f aca="true" t="shared" si="14" ref="R69:R80">IF(P54=0,1,((P69-P54)/P54))</f>
        <v>0.2742918459016789</v>
      </c>
      <c r="T69" s="6">
        <v>24</v>
      </c>
      <c r="U69" s="6">
        <v>3761</v>
      </c>
      <c r="V69" s="7">
        <v>6948440</v>
      </c>
      <c r="W69" s="7">
        <v>596715</v>
      </c>
      <c r="X69" s="23">
        <f aca="true" t="shared" si="15" ref="X69:X80">IF(V54=0,1,((V69-V54)/V54))</f>
        <v>0.1025771346520366</v>
      </c>
    </row>
    <row r="70" spans="1:24" ht="12.75">
      <c r="A70" s="5">
        <v>35125</v>
      </c>
      <c r="B70" s="6">
        <v>55</v>
      </c>
      <c r="C70" s="6">
        <v>12191</v>
      </c>
      <c r="D70" s="7">
        <v>36676343</v>
      </c>
      <c r="E70" s="7">
        <v>5100218</v>
      </c>
      <c r="F70" s="23">
        <f t="shared" si="12"/>
        <v>0.20481637562588206</v>
      </c>
      <c r="G70" s="15"/>
      <c r="H70" s="6">
        <v>12</v>
      </c>
      <c r="I70" s="6">
        <v>3452</v>
      </c>
      <c r="J70" s="7">
        <v>8269866</v>
      </c>
      <c r="K70" s="7">
        <v>1086271</v>
      </c>
      <c r="L70" s="23">
        <f t="shared" si="13"/>
        <v>-0.003979809488480545</v>
      </c>
      <c r="N70" s="6">
        <v>19</v>
      </c>
      <c r="O70" s="6">
        <v>4954</v>
      </c>
      <c r="P70" s="7">
        <v>19660103</v>
      </c>
      <c r="Q70" s="7">
        <v>3148776</v>
      </c>
      <c r="R70" s="23">
        <f t="shared" si="14"/>
        <v>0.27963513016118696</v>
      </c>
      <c r="T70" s="6">
        <v>24</v>
      </c>
      <c r="U70" s="6">
        <v>3785</v>
      </c>
      <c r="V70" s="7">
        <v>8746375</v>
      </c>
      <c r="W70" s="7">
        <v>865171</v>
      </c>
      <c r="X70" s="23">
        <f t="shared" si="15"/>
        <v>0.29103636135246275</v>
      </c>
    </row>
    <row r="71" spans="1:24" ht="12.75">
      <c r="A71" s="5">
        <v>35156</v>
      </c>
      <c r="B71" s="6">
        <v>55</v>
      </c>
      <c r="C71" s="6">
        <v>12201</v>
      </c>
      <c r="D71" s="7">
        <v>33054864</v>
      </c>
      <c r="E71" s="7">
        <v>4877486</v>
      </c>
      <c r="F71" s="23">
        <f t="shared" si="12"/>
        <v>0.07687940663521382</v>
      </c>
      <c r="G71" s="15"/>
      <c r="H71" s="6">
        <v>12</v>
      </c>
      <c r="I71" s="6">
        <v>3453</v>
      </c>
      <c r="J71" s="7">
        <v>7556544</v>
      </c>
      <c r="K71" s="7">
        <v>1071264</v>
      </c>
      <c r="L71" s="23">
        <f t="shared" si="13"/>
        <v>-0.07967754982884039</v>
      </c>
      <c r="N71" s="6">
        <v>19</v>
      </c>
      <c r="O71" s="6">
        <v>4954</v>
      </c>
      <c r="P71" s="7">
        <v>18117223</v>
      </c>
      <c r="Q71" s="7">
        <v>2957659</v>
      </c>
      <c r="R71" s="23">
        <f t="shared" si="14"/>
        <v>0.1625255825309533</v>
      </c>
      <c r="T71" s="6">
        <v>24</v>
      </c>
      <c r="U71" s="6">
        <v>3794</v>
      </c>
      <c r="V71" s="7">
        <v>7381097</v>
      </c>
      <c r="W71" s="7">
        <v>848563</v>
      </c>
      <c r="X71" s="23">
        <f t="shared" si="15"/>
        <v>0.06973583046192532</v>
      </c>
    </row>
    <row r="72" spans="1:24" ht="12.75">
      <c r="A72" s="5">
        <v>35186</v>
      </c>
      <c r="B72" s="6">
        <v>55</v>
      </c>
      <c r="C72" s="6">
        <v>12200</v>
      </c>
      <c r="D72" s="7">
        <v>35572136</v>
      </c>
      <c r="E72" s="7">
        <v>5312861</v>
      </c>
      <c r="F72" s="23">
        <f t="shared" si="12"/>
        <v>0.07625011712631667</v>
      </c>
      <c r="G72" s="15"/>
      <c r="H72" s="6">
        <v>12</v>
      </c>
      <c r="I72" s="6">
        <v>3444</v>
      </c>
      <c r="J72" s="7">
        <v>7920437</v>
      </c>
      <c r="K72" s="7">
        <v>1117222</v>
      </c>
      <c r="L72" s="23">
        <f t="shared" si="13"/>
        <v>-0.0270677661504596</v>
      </c>
      <c r="N72" s="6">
        <v>19</v>
      </c>
      <c r="O72" s="6">
        <v>5037</v>
      </c>
      <c r="P72" s="7">
        <v>18809463</v>
      </c>
      <c r="Q72" s="7">
        <v>3114281</v>
      </c>
      <c r="R72" s="23">
        <f t="shared" si="14"/>
        <v>0.11561202140968632</v>
      </c>
      <c r="T72" s="6">
        <v>23</v>
      </c>
      <c r="U72" s="6">
        <v>3719</v>
      </c>
      <c r="V72" s="7">
        <v>8842236</v>
      </c>
      <c r="W72" s="7">
        <v>1081358</v>
      </c>
      <c r="X72" s="23">
        <f t="shared" si="15"/>
        <v>0.09828957329694823</v>
      </c>
    </row>
    <row r="73" spans="1:24" ht="12.75">
      <c r="A73" s="5">
        <v>35217</v>
      </c>
      <c r="B73" s="6">
        <v>57</v>
      </c>
      <c r="C73" s="6">
        <v>12731</v>
      </c>
      <c r="D73" s="7">
        <v>36019085</v>
      </c>
      <c r="E73" s="7">
        <v>5429059</v>
      </c>
      <c r="F73" s="23">
        <f t="shared" si="12"/>
        <v>0.12416018622208383</v>
      </c>
      <c r="G73" s="15"/>
      <c r="H73" s="6">
        <v>13</v>
      </c>
      <c r="I73" s="6">
        <v>3503</v>
      </c>
      <c r="J73" s="7">
        <v>7906787</v>
      </c>
      <c r="K73" s="7">
        <v>1196951</v>
      </c>
      <c r="L73" s="23">
        <f t="shared" si="13"/>
        <v>0.08035815787345027</v>
      </c>
      <c r="N73" s="6">
        <v>20</v>
      </c>
      <c r="O73" s="6">
        <v>5294</v>
      </c>
      <c r="P73" s="7">
        <v>18830498</v>
      </c>
      <c r="Q73" s="7">
        <v>3119830</v>
      </c>
      <c r="R73" s="23">
        <f t="shared" si="14"/>
        <v>0.15029168255428127</v>
      </c>
      <c r="T73" s="6">
        <v>24</v>
      </c>
      <c r="U73" s="6">
        <v>3861</v>
      </c>
      <c r="V73" s="7">
        <v>9281800</v>
      </c>
      <c r="W73" s="7">
        <v>1196951</v>
      </c>
      <c r="X73" s="23">
        <f t="shared" si="15"/>
        <v>0.11132423325716012</v>
      </c>
    </row>
    <row r="74" spans="1:24" ht="12.75">
      <c r="A74" s="5">
        <v>35247</v>
      </c>
      <c r="B74" s="6">
        <v>58</v>
      </c>
      <c r="C74" s="6">
        <v>12903</v>
      </c>
      <c r="D74" s="7">
        <v>38512292</v>
      </c>
      <c r="E74" s="7">
        <v>5609919</v>
      </c>
      <c r="F74" s="23">
        <f t="shared" si="12"/>
        <v>0.008922710457436566</v>
      </c>
      <c r="G74" s="15"/>
      <c r="H74" s="6">
        <v>13</v>
      </c>
      <c r="I74" s="6">
        <v>3514</v>
      </c>
      <c r="J74" s="7">
        <v>7989119</v>
      </c>
      <c r="K74" s="7">
        <v>1166326</v>
      </c>
      <c r="L74" s="23">
        <f t="shared" si="13"/>
        <v>-0.1475519773213151</v>
      </c>
      <c r="M74" s="14"/>
      <c r="N74" s="6">
        <v>20</v>
      </c>
      <c r="O74" s="6">
        <v>5287</v>
      </c>
      <c r="P74" s="7">
        <v>20204878</v>
      </c>
      <c r="Q74" s="7">
        <v>3257610</v>
      </c>
      <c r="R74" s="23">
        <f t="shared" si="14"/>
        <v>0.07802683137216278</v>
      </c>
      <c r="T74" s="6">
        <v>25</v>
      </c>
      <c r="U74" s="6">
        <v>4102</v>
      </c>
      <c r="V74" s="7">
        <v>10318296</v>
      </c>
      <c r="W74" s="7">
        <v>1185984</v>
      </c>
      <c r="X74" s="23">
        <f t="shared" si="15"/>
        <v>0.025954879762989148</v>
      </c>
    </row>
    <row r="75" spans="1:24" ht="12.75">
      <c r="A75" s="5">
        <v>35278</v>
      </c>
      <c r="B75" s="6">
        <v>59</v>
      </c>
      <c r="C75" s="6">
        <v>13661</v>
      </c>
      <c r="D75" s="7">
        <v>39525185</v>
      </c>
      <c r="E75" s="7">
        <v>5982192</v>
      </c>
      <c r="F75" s="23">
        <f t="shared" si="12"/>
        <v>0.11619916379070815</v>
      </c>
      <c r="G75" s="15"/>
      <c r="H75" s="6">
        <v>13</v>
      </c>
      <c r="I75" s="6">
        <v>3511</v>
      </c>
      <c r="J75" s="7">
        <v>8359262</v>
      </c>
      <c r="K75" s="7">
        <v>1330974</v>
      </c>
      <c r="L75" s="23">
        <f t="shared" si="13"/>
        <v>-0.03868916225289054</v>
      </c>
      <c r="N75" s="6">
        <v>20</v>
      </c>
      <c r="O75" s="6">
        <v>5296</v>
      </c>
      <c r="P75" s="7">
        <v>20528005</v>
      </c>
      <c r="Q75" s="7">
        <v>3388186</v>
      </c>
      <c r="R75" s="23">
        <f t="shared" si="14"/>
        <v>0.16653227227111186</v>
      </c>
      <c r="T75" s="6">
        <v>26</v>
      </c>
      <c r="U75" s="6">
        <v>4854</v>
      </c>
      <c r="V75" s="7">
        <v>10637918</v>
      </c>
      <c r="W75" s="7">
        <v>1263032</v>
      </c>
      <c r="X75" s="23">
        <f t="shared" si="15"/>
        <v>0.16677203305506663</v>
      </c>
    </row>
    <row r="76" spans="1:24" ht="12.75">
      <c r="A76" s="5">
        <v>35309</v>
      </c>
      <c r="B76" s="6">
        <v>59</v>
      </c>
      <c r="C76" s="6">
        <v>13319</v>
      </c>
      <c r="D76" s="7">
        <v>37461009</v>
      </c>
      <c r="E76" s="7">
        <v>5593224</v>
      </c>
      <c r="F76" s="23">
        <f t="shared" si="12"/>
        <v>0.11392350221913396</v>
      </c>
      <c r="G76" s="15"/>
      <c r="H76" s="6">
        <v>13</v>
      </c>
      <c r="I76" s="6">
        <v>3399</v>
      </c>
      <c r="J76" s="7">
        <v>7879221</v>
      </c>
      <c r="K76" s="7">
        <v>1292088</v>
      </c>
      <c r="L76" s="23">
        <f t="shared" si="13"/>
        <v>0.00762391450719058</v>
      </c>
      <c r="N76" s="6">
        <v>20</v>
      </c>
      <c r="O76" s="6">
        <v>5312</v>
      </c>
      <c r="P76" s="7">
        <v>19007454</v>
      </c>
      <c r="Q76" s="7">
        <v>3177492</v>
      </c>
      <c r="R76" s="23">
        <f t="shared" si="14"/>
        <v>0.13366231638294077</v>
      </c>
      <c r="T76" s="6">
        <v>26</v>
      </c>
      <c r="U76" s="6">
        <v>4859</v>
      </c>
      <c r="V76" s="7">
        <v>10574334</v>
      </c>
      <c r="W76" s="7">
        <v>1123644</v>
      </c>
      <c r="X76" s="23">
        <f t="shared" si="15"/>
        <v>0.1692402445220547</v>
      </c>
    </row>
    <row r="77" spans="1:24" ht="12.75">
      <c r="A77" s="5">
        <v>35339</v>
      </c>
      <c r="B77" s="6">
        <v>57</v>
      </c>
      <c r="C77" s="6">
        <v>13491</v>
      </c>
      <c r="D77" s="7">
        <v>32974239</v>
      </c>
      <c r="E77" s="7">
        <v>828154</v>
      </c>
      <c r="F77" s="23">
        <f t="shared" si="12"/>
        <v>-0.012869278483741798</v>
      </c>
      <c r="G77" s="15"/>
      <c r="H77" s="6">
        <v>12</v>
      </c>
      <c r="I77" s="6">
        <v>3338</v>
      </c>
      <c r="J77" s="7">
        <v>7070897</v>
      </c>
      <c r="K77" s="7">
        <v>169555</v>
      </c>
      <c r="L77" s="23">
        <f t="shared" si="13"/>
        <v>-0.09146653519658003</v>
      </c>
      <c r="N77" s="6">
        <v>19</v>
      </c>
      <c r="O77" s="6">
        <v>5324</v>
      </c>
      <c r="P77" s="7">
        <v>17326234</v>
      </c>
      <c r="Q77" s="7">
        <v>487064</v>
      </c>
      <c r="R77" s="23">
        <f t="shared" si="14"/>
        <v>0.007751836987668846</v>
      </c>
      <c r="T77" s="6">
        <v>26</v>
      </c>
      <c r="U77" s="6">
        <v>4829</v>
      </c>
      <c r="V77" s="7">
        <v>8577109</v>
      </c>
      <c r="W77" s="7">
        <v>171534</v>
      </c>
      <c r="X77" s="23">
        <f t="shared" si="15"/>
        <v>0.017642471398226785</v>
      </c>
    </row>
    <row r="78" spans="1:24" ht="12.75">
      <c r="A78" s="5">
        <v>35370</v>
      </c>
      <c r="B78" s="6">
        <v>57</v>
      </c>
      <c r="C78" s="6">
        <v>13561</v>
      </c>
      <c r="D78" s="7">
        <v>31855622</v>
      </c>
      <c r="E78" s="7">
        <v>2193135</v>
      </c>
      <c r="F78" s="23">
        <f t="shared" si="12"/>
        <v>0.05355608336143147</v>
      </c>
      <c r="G78" s="15"/>
      <c r="H78" s="6">
        <v>12</v>
      </c>
      <c r="I78" s="6">
        <v>3322</v>
      </c>
      <c r="J78" s="7">
        <v>6386903</v>
      </c>
      <c r="K78" s="7">
        <v>503818</v>
      </c>
      <c r="L78" s="23">
        <f t="shared" si="13"/>
        <v>-0.07639435190733898</v>
      </c>
      <c r="N78" s="6">
        <v>19</v>
      </c>
      <c r="O78" s="6">
        <v>5403</v>
      </c>
      <c r="P78" s="7">
        <v>17738044</v>
      </c>
      <c r="Q78" s="7">
        <v>1514170</v>
      </c>
      <c r="R78" s="23">
        <f t="shared" si="14"/>
        <v>0.09565803496831692</v>
      </c>
      <c r="T78" s="6">
        <v>26</v>
      </c>
      <c r="U78" s="6">
        <v>4836</v>
      </c>
      <c r="V78" s="7">
        <v>7730675</v>
      </c>
      <c r="W78" s="7">
        <v>175147</v>
      </c>
      <c r="X78" s="23">
        <f t="shared" si="15"/>
        <v>0.08398723278296923</v>
      </c>
    </row>
    <row r="79" spans="1:24" ht="12.75">
      <c r="A79" s="5">
        <v>35400</v>
      </c>
      <c r="B79" s="6">
        <v>56</v>
      </c>
      <c r="C79" s="6">
        <v>13434</v>
      </c>
      <c r="D79" s="7">
        <v>30919532</v>
      </c>
      <c r="E79" s="7">
        <v>3214538</v>
      </c>
      <c r="F79" s="23">
        <f t="shared" si="12"/>
        <v>0.010709036195895113</v>
      </c>
      <c r="G79" s="15"/>
      <c r="H79" s="6">
        <v>12</v>
      </c>
      <c r="I79" s="6">
        <v>3319</v>
      </c>
      <c r="J79" s="7">
        <v>6104660</v>
      </c>
      <c r="K79" s="7">
        <v>591727</v>
      </c>
      <c r="L79" s="23">
        <f t="shared" si="13"/>
        <v>-0.06718990473652492</v>
      </c>
      <c r="N79" s="6">
        <v>19</v>
      </c>
      <c r="O79" s="6">
        <v>5387</v>
      </c>
      <c r="P79" s="7">
        <v>17734435</v>
      </c>
      <c r="Q79" s="7">
        <v>2404760</v>
      </c>
      <c r="R79" s="23">
        <f t="shared" si="14"/>
        <v>0.049400310895116394</v>
      </c>
      <c r="T79" s="6">
        <v>25</v>
      </c>
      <c r="U79" s="6">
        <v>4728</v>
      </c>
      <c r="V79" s="7">
        <v>7080436</v>
      </c>
      <c r="W79" s="7">
        <v>218051</v>
      </c>
      <c r="X79" s="23">
        <f t="shared" si="15"/>
        <v>-0.009446195605261755</v>
      </c>
    </row>
    <row r="80" spans="1:24" ht="12.75">
      <c r="A80" s="9" t="s">
        <v>15</v>
      </c>
      <c r="B80" s="10">
        <f>AVERAGE(B68:B79)</f>
        <v>56.666666666666664</v>
      </c>
      <c r="C80" s="10">
        <f>AVERAGE(C68:C79)</f>
        <v>12850.916666666666</v>
      </c>
      <c r="D80" s="11">
        <v>411666443</v>
      </c>
      <c r="E80" s="11">
        <v>51446238</v>
      </c>
      <c r="F80" s="37">
        <f t="shared" si="12"/>
        <v>0.07109144635871255</v>
      </c>
      <c r="G80" s="15"/>
      <c r="H80" s="10">
        <f>AVERAGE(H68:H79)</f>
        <v>12.5</v>
      </c>
      <c r="I80" s="10">
        <f>AVERAGE(I68:I79)</f>
        <v>3447.5</v>
      </c>
      <c r="J80" s="11">
        <f>SUM(J68:J79)</f>
        <v>88869902</v>
      </c>
      <c r="K80" s="11">
        <f>SUM(K68:K79)</f>
        <v>11015009</v>
      </c>
      <c r="L80" s="37">
        <f t="shared" si="13"/>
        <v>-0.05926270419113482</v>
      </c>
      <c r="N80" s="10">
        <f>AVERAGE(N68:N79)</f>
        <v>19.333333333333332</v>
      </c>
      <c r="O80" s="10">
        <f>AVERAGE(O68:O79)</f>
        <v>5175.5</v>
      </c>
      <c r="P80" s="11">
        <f>SUM(P68:P79)</f>
        <v>219911097</v>
      </c>
      <c r="Q80" s="11">
        <f>SUM(Q68:Q79)</f>
        <v>31312129</v>
      </c>
      <c r="R80" s="37">
        <f t="shared" si="14"/>
        <v>0.1228222139292674</v>
      </c>
      <c r="T80" s="10">
        <f>AVERAGE(T68:T79)</f>
        <v>24.75</v>
      </c>
      <c r="U80" s="10">
        <f>AVERAGE(U68:U79)</f>
        <v>4242.75</v>
      </c>
      <c r="V80" s="11">
        <f>SUM(V68:V79)</f>
        <v>102720746</v>
      </c>
      <c r="W80" s="11">
        <f>SUM(W68:W79)</f>
        <v>9203774</v>
      </c>
      <c r="X80" s="37">
        <f t="shared" si="15"/>
        <v>0.09255354648793278</v>
      </c>
    </row>
    <row r="81" spans="1:23" ht="12.75">
      <c r="A81" s="8" t="s">
        <v>21</v>
      </c>
      <c r="D81" s="7">
        <f>D66+D80</f>
        <v>1584826037</v>
      </c>
      <c r="E81" s="7">
        <f>E66+E80</f>
        <v>199021504</v>
      </c>
      <c r="J81" s="7">
        <f>J66+J80</f>
        <v>413933498</v>
      </c>
      <c r="K81" s="7">
        <f>K66+K80</f>
        <v>52374073</v>
      </c>
      <c r="P81" s="7">
        <f>P66+P80</f>
        <v>764388264</v>
      </c>
      <c r="Q81" s="7">
        <f>Q66+Q80</f>
        <v>106867226</v>
      </c>
      <c r="V81" s="7">
        <f>V66+V80</f>
        <v>406339808</v>
      </c>
      <c r="W81" s="7">
        <f>W66+W80</f>
        <v>39742824</v>
      </c>
    </row>
    <row r="82" ht="12.75">
      <c r="A82" s="5"/>
    </row>
    <row r="83" spans="1:24" ht="12.75">
      <c r="A83" s="5">
        <v>35431</v>
      </c>
      <c r="B83" s="12">
        <v>55</v>
      </c>
      <c r="C83" s="12">
        <v>13338</v>
      </c>
      <c r="D83" s="7">
        <v>32348299</v>
      </c>
      <c r="E83" s="7">
        <v>3854503</v>
      </c>
      <c r="F83" s="23">
        <f>IF(D68=0,1,((D83-D68)/D68))</f>
        <v>0.1692707653707911</v>
      </c>
      <c r="G83" s="15"/>
      <c r="H83" s="6">
        <v>12</v>
      </c>
      <c r="I83" s="6">
        <v>3294</v>
      </c>
      <c r="J83" s="7">
        <v>6864310</v>
      </c>
      <c r="K83" s="7">
        <v>814845</v>
      </c>
      <c r="L83" s="23">
        <f>IF(J68=0,1,((J83-J68)/J68))</f>
        <v>0.12024496744843091</v>
      </c>
      <c r="N83" s="6">
        <v>19</v>
      </c>
      <c r="O83" s="6">
        <v>5400</v>
      </c>
      <c r="P83" s="7">
        <v>18170448</v>
      </c>
      <c r="Q83" s="13">
        <v>2677740</v>
      </c>
      <c r="R83" s="23">
        <f>IF(P68=0,1,((P83-P68)/P68))</f>
        <v>0.21656816523815492</v>
      </c>
      <c r="T83" s="12">
        <v>24</v>
      </c>
      <c r="U83" s="12">
        <v>4644</v>
      </c>
      <c r="V83" s="13">
        <v>7313541</v>
      </c>
      <c r="W83" s="7">
        <v>361918</v>
      </c>
      <c r="X83" s="23">
        <f>IF(V68=0,1,((V83-V68)/V68))</f>
        <v>0.10777154905385161</v>
      </c>
    </row>
    <row r="84" spans="1:24" ht="12.75">
      <c r="A84" s="5">
        <v>35462</v>
      </c>
      <c r="B84" s="6">
        <v>55</v>
      </c>
      <c r="C84" s="6">
        <v>13389</v>
      </c>
      <c r="D84" s="7">
        <v>31983385</v>
      </c>
      <c r="E84" s="7">
        <v>4155372</v>
      </c>
      <c r="F84" s="23">
        <f aca="true" t="shared" si="16" ref="F84:F95">IF(D69=0,1,((D84-D69)/D69))</f>
        <v>0.01758184510505532</v>
      </c>
      <c r="G84" s="15"/>
      <c r="H84" s="6">
        <v>12</v>
      </c>
      <c r="I84" s="6">
        <v>3367</v>
      </c>
      <c r="J84" s="7">
        <v>6740152</v>
      </c>
      <c r="K84" s="7">
        <v>761477</v>
      </c>
      <c r="L84" s="23">
        <f aca="true" t="shared" si="17" ref="L84:L95">IF(J69=0,1,((J84-J69)/J69))</f>
        <v>-0.07652679971140058</v>
      </c>
      <c r="N84" s="6">
        <v>19</v>
      </c>
      <c r="O84" s="6">
        <v>5372</v>
      </c>
      <c r="P84" s="7">
        <v>17467136</v>
      </c>
      <c r="Q84" s="7">
        <v>2717877</v>
      </c>
      <c r="R84" s="23">
        <f aca="true" t="shared" si="18" ref="R84:R95">IF(P69=0,1,((P84-P69)/P69))</f>
        <v>0.02633537137691804</v>
      </c>
      <c r="T84" s="6">
        <v>24</v>
      </c>
      <c r="U84" s="6">
        <v>4650</v>
      </c>
      <c r="V84" s="7">
        <v>7776097</v>
      </c>
      <c r="W84" s="7">
        <v>676018</v>
      </c>
      <c r="X84" s="23">
        <f aca="true" t="shared" si="19" ref="X84:X95">IF(V69=0,1,((V84-V69)/V69))</f>
        <v>0.11911407452608068</v>
      </c>
    </row>
    <row r="85" spans="1:24" ht="12.75">
      <c r="A85" s="5">
        <v>35490</v>
      </c>
      <c r="B85" s="6">
        <v>55</v>
      </c>
      <c r="C85" s="6">
        <v>13382</v>
      </c>
      <c r="D85" s="7">
        <v>38796917</v>
      </c>
      <c r="E85" s="7">
        <v>5584103</v>
      </c>
      <c r="F85" s="23">
        <f t="shared" si="16"/>
        <v>0.05781857804089137</v>
      </c>
      <c r="G85" s="15"/>
      <c r="H85" s="6">
        <v>12</v>
      </c>
      <c r="I85" s="6">
        <v>3368</v>
      </c>
      <c r="J85" s="7">
        <v>8343536</v>
      </c>
      <c r="K85" s="7">
        <v>1091284</v>
      </c>
      <c r="L85" s="23">
        <f t="shared" si="17"/>
        <v>0.008908245913537172</v>
      </c>
      <c r="N85" s="6">
        <v>19</v>
      </c>
      <c r="O85" s="6">
        <v>5354</v>
      </c>
      <c r="P85" s="7">
        <v>21080293</v>
      </c>
      <c r="Q85" s="7">
        <v>3443984</v>
      </c>
      <c r="R85" s="23">
        <f t="shared" si="18"/>
        <v>0.07223715969341564</v>
      </c>
      <c r="T85" s="6">
        <v>24</v>
      </c>
      <c r="U85" s="6">
        <v>4660</v>
      </c>
      <c r="V85" s="7">
        <v>9373087</v>
      </c>
      <c r="W85" s="7">
        <v>1048835</v>
      </c>
      <c r="X85" s="23">
        <f t="shared" si="19"/>
        <v>0.07165391376427377</v>
      </c>
    </row>
    <row r="86" spans="1:24" ht="12.75">
      <c r="A86" s="5">
        <v>35521</v>
      </c>
      <c r="B86" s="6">
        <v>55</v>
      </c>
      <c r="C86" s="6">
        <v>13385</v>
      </c>
      <c r="D86" s="7">
        <v>33053503</v>
      </c>
      <c r="E86" s="7">
        <v>4998067</v>
      </c>
      <c r="F86" s="23">
        <f t="shared" si="16"/>
        <v>-4.1173970644683336E-05</v>
      </c>
      <c r="G86" s="15"/>
      <c r="H86" s="6">
        <v>12</v>
      </c>
      <c r="I86" s="6">
        <v>3346</v>
      </c>
      <c r="J86" s="7">
        <v>6266712</v>
      </c>
      <c r="K86" s="7">
        <v>819812</v>
      </c>
      <c r="L86" s="23">
        <f t="shared" si="17"/>
        <v>-0.17069072845999442</v>
      </c>
      <c r="N86" s="6">
        <v>19</v>
      </c>
      <c r="O86" s="6">
        <v>5383</v>
      </c>
      <c r="P86" s="7">
        <v>18954186</v>
      </c>
      <c r="Q86" s="7">
        <v>3225680</v>
      </c>
      <c r="R86" s="23">
        <f t="shared" si="18"/>
        <v>0.046197091022172655</v>
      </c>
      <c r="T86" s="6">
        <v>24</v>
      </c>
      <c r="U86" s="6">
        <v>4656</v>
      </c>
      <c r="V86" s="7">
        <v>7832605</v>
      </c>
      <c r="W86" s="7">
        <v>952576</v>
      </c>
      <c r="X86" s="23">
        <f t="shared" si="19"/>
        <v>0.061170853058833935</v>
      </c>
    </row>
    <row r="87" spans="1:24" ht="12.75">
      <c r="A87" s="5">
        <v>35551</v>
      </c>
      <c r="B87" s="6">
        <v>55</v>
      </c>
      <c r="C87" s="6">
        <v>13498</v>
      </c>
      <c r="D87" s="7">
        <v>38759576</v>
      </c>
      <c r="E87" s="7">
        <v>5989282</v>
      </c>
      <c r="F87" s="23">
        <f t="shared" si="16"/>
        <v>0.08960496496471283</v>
      </c>
      <c r="G87" s="15"/>
      <c r="H87" s="6">
        <v>12</v>
      </c>
      <c r="I87" s="6">
        <v>3369</v>
      </c>
      <c r="J87" s="7">
        <v>8016795</v>
      </c>
      <c r="K87" s="7">
        <v>1117271</v>
      </c>
      <c r="L87" s="23">
        <f t="shared" si="17"/>
        <v>0.01216574287504591</v>
      </c>
      <c r="N87" s="6">
        <v>19</v>
      </c>
      <c r="O87" s="6">
        <v>5463</v>
      </c>
      <c r="P87" s="7">
        <v>20454110</v>
      </c>
      <c r="Q87" s="7">
        <v>3597905</v>
      </c>
      <c r="R87" s="23">
        <f t="shared" si="18"/>
        <v>0.08743721179068217</v>
      </c>
      <c r="T87" s="6">
        <v>24</v>
      </c>
      <c r="U87" s="6">
        <v>4666</v>
      </c>
      <c r="V87" s="7">
        <v>10288671</v>
      </c>
      <c r="W87" s="7">
        <v>1274106</v>
      </c>
      <c r="X87" s="23">
        <f t="shared" si="19"/>
        <v>0.1635824920302964</v>
      </c>
    </row>
    <row r="88" spans="1:24" ht="12.75">
      <c r="A88" s="5">
        <v>35582</v>
      </c>
      <c r="B88" s="6">
        <v>55</v>
      </c>
      <c r="C88" s="6">
        <v>13613</v>
      </c>
      <c r="D88" s="7">
        <v>37242255</v>
      </c>
      <c r="E88" s="7">
        <v>5931931</v>
      </c>
      <c r="F88" s="23">
        <f t="shared" si="16"/>
        <v>0.033958941488935655</v>
      </c>
      <c r="G88" s="15"/>
      <c r="H88" s="6">
        <v>12</v>
      </c>
      <c r="I88" s="6">
        <v>3505</v>
      </c>
      <c r="J88" s="7">
        <v>7701551</v>
      </c>
      <c r="K88" s="7">
        <v>1099021</v>
      </c>
      <c r="L88" s="23">
        <f t="shared" si="17"/>
        <v>-0.025956940537287775</v>
      </c>
      <c r="N88" s="6">
        <v>19</v>
      </c>
      <c r="O88" s="6">
        <v>5462</v>
      </c>
      <c r="P88" s="7">
        <v>19594619</v>
      </c>
      <c r="Q88" s="7">
        <v>3517640</v>
      </c>
      <c r="R88" s="23">
        <f t="shared" si="18"/>
        <v>0.040578905560543325</v>
      </c>
      <c r="T88" s="6">
        <v>24</v>
      </c>
      <c r="U88" s="6">
        <v>4656</v>
      </c>
      <c r="V88" s="7">
        <v>9946085</v>
      </c>
      <c r="W88" s="7">
        <v>1315269</v>
      </c>
      <c r="X88" s="23">
        <f t="shared" si="19"/>
        <v>0.07156855351332715</v>
      </c>
    </row>
    <row r="89" spans="1:24" ht="12.75">
      <c r="A89" s="5">
        <v>35612</v>
      </c>
      <c r="B89" s="6">
        <v>55</v>
      </c>
      <c r="C89" s="6">
        <v>13700</v>
      </c>
      <c r="D89" s="7">
        <v>40103125</v>
      </c>
      <c r="E89" s="7">
        <v>6631875</v>
      </c>
      <c r="F89" s="23">
        <f t="shared" si="16"/>
        <v>0.04130714941608773</v>
      </c>
      <c r="G89" s="15"/>
      <c r="H89" s="6">
        <v>12</v>
      </c>
      <c r="I89" s="6">
        <v>3484</v>
      </c>
      <c r="J89" s="7">
        <v>8412471</v>
      </c>
      <c r="K89" s="7">
        <v>1247902</v>
      </c>
      <c r="L89" s="23">
        <f t="shared" si="17"/>
        <v>0.05299107448518416</v>
      </c>
      <c r="M89" s="14"/>
      <c r="N89" s="6">
        <v>20</v>
      </c>
      <c r="O89" s="6">
        <v>5640</v>
      </c>
      <c r="P89" s="7">
        <v>20649656</v>
      </c>
      <c r="Q89" s="7">
        <v>3753540</v>
      </c>
      <c r="R89" s="23">
        <f t="shared" si="18"/>
        <v>0.022013396962852236</v>
      </c>
      <c r="T89" s="6">
        <v>23</v>
      </c>
      <c r="U89" s="6">
        <v>4576</v>
      </c>
      <c r="V89" s="7">
        <v>11040997</v>
      </c>
      <c r="W89" s="7">
        <v>1630433</v>
      </c>
      <c r="X89" s="23">
        <f t="shared" si="19"/>
        <v>0.07004073153164049</v>
      </c>
    </row>
    <row r="90" spans="1:24" ht="12.75">
      <c r="A90" s="5">
        <v>35643</v>
      </c>
      <c r="B90" s="6">
        <v>54</v>
      </c>
      <c r="C90" s="6">
        <v>13435</v>
      </c>
      <c r="D90" s="7">
        <v>42550624</v>
      </c>
      <c r="E90" s="7">
        <v>7237449</v>
      </c>
      <c r="F90" s="23">
        <f t="shared" si="16"/>
        <v>0.0765445879633454</v>
      </c>
      <c r="G90" s="15"/>
      <c r="H90" s="6">
        <v>12</v>
      </c>
      <c r="I90" s="6">
        <v>3453</v>
      </c>
      <c r="J90" s="7">
        <v>8491760</v>
      </c>
      <c r="K90" s="7">
        <v>1310568</v>
      </c>
      <c r="L90" s="23">
        <f t="shared" si="17"/>
        <v>0.015850442299810676</v>
      </c>
      <c r="N90" s="6">
        <v>19</v>
      </c>
      <c r="O90" s="6">
        <v>5373</v>
      </c>
      <c r="P90" s="7">
        <v>22506318</v>
      </c>
      <c r="Q90" s="7">
        <v>4147547</v>
      </c>
      <c r="R90" s="23">
        <f t="shared" si="18"/>
        <v>0.09637142040836409</v>
      </c>
      <c r="T90" s="6">
        <v>23</v>
      </c>
      <c r="U90" s="6">
        <v>4609</v>
      </c>
      <c r="V90" s="7">
        <v>11552547</v>
      </c>
      <c r="W90" s="7">
        <v>1779334</v>
      </c>
      <c r="X90" s="23">
        <f t="shared" si="19"/>
        <v>0.08597819610942667</v>
      </c>
    </row>
    <row r="91" spans="1:24" ht="12.75">
      <c r="A91" s="5">
        <v>35674</v>
      </c>
      <c r="B91" s="6">
        <v>54</v>
      </c>
      <c r="C91" s="6">
        <v>13271</v>
      </c>
      <c r="D91" s="7">
        <v>37441417</v>
      </c>
      <c r="E91" s="7">
        <v>6485085</v>
      </c>
      <c r="F91" s="23">
        <f t="shared" si="16"/>
        <v>-0.0005229971248238402</v>
      </c>
      <c r="G91" s="15"/>
      <c r="H91" s="6">
        <v>12</v>
      </c>
      <c r="I91" s="6">
        <v>3448</v>
      </c>
      <c r="J91" s="7">
        <v>7461404</v>
      </c>
      <c r="K91" s="7">
        <v>1208315</v>
      </c>
      <c r="L91" s="23">
        <f t="shared" si="17"/>
        <v>-0.05302770413471078</v>
      </c>
      <c r="N91" s="6">
        <v>19</v>
      </c>
      <c r="O91" s="6">
        <v>5347</v>
      </c>
      <c r="P91" s="7">
        <v>20087792</v>
      </c>
      <c r="Q91" s="7">
        <v>3706600</v>
      </c>
      <c r="R91" s="23">
        <f t="shared" si="18"/>
        <v>0.05683759645031891</v>
      </c>
      <c r="T91" s="6">
        <v>23</v>
      </c>
      <c r="U91" s="6">
        <v>4476</v>
      </c>
      <c r="V91" s="7">
        <v>9892221</v>
      </c>
      <c r="W91" s="7">
        <v>1570171</v>
      </c>
      <c r="X91" s="23">
        <f t="shared" si="19"/>
        <v>-0.06450647388289418</v>
      </c>
    </row>
    <row r="92" spans="1:24" ht="12.75">
      <c r="A92" s="5">
        <v>35704</v>
      </c>
      <c r="B92" s="12">
        <v>52</v>
      </c>
      <c r="C92" s="12">
        <v>12974</v>
      </c>
      <c r="D92" s="13">
        <v>33393085.11</v>
      </c>
      <c r="E92" s="13">
        <v>896305.75</v>
      </c>
      <c r="F92" s="23">
        <f t="shared" si="16"/>
        <v>0.012702222180169174</v>
      </c>
      <c r="G92" s="15"/>
      <c r="H92" s="6">
        <v>12</v>
      </c>
      <c r="I92" s="6">
        <v>3410</v>
      </c>
      <c r="J92" s="16">
        <v>6748773.07</v>
      </c>
      <c r="K92" s="16">
        <v>182315.56</v>
      </c>
      <c r="L92" s="23">
        <f t="shared" si="17"/>
        <v>-0.04555630353546371</v>
      </c>
      <c r="N92" s="6">
        <v>19</v>
      </c>
      <c r="O92" s="6">
        <v>5380</v>
      </c>
      <c r="P92" s="7">
        <v>18542336.04</v>
      </c>
      <c r="Q92" s="7">
        <v>551951.19</v>
      </c>
      <c r="R92" s="23">
        <f t="shared" si="18"/>
        <v>0.07018848065886672</v>
      </c>
      <c r="T92" s="6">
        <v>21</v>
      </c>
      <c r="U92" s="6">
        <v>4184</v>
      </c>
      <c r="V92" s="7">
        <v>8101976</v>
      </c>
      <c r="W92" s="7">
        <v>162039</v>
      </c>
      <c r="X92" s="23">
        <f t="shared" si="19"/>
        <v>-0.055395471830893134</v>
      </c>
    </row>
    <row r="93" spans="1:24" ht="12.75">
      <c r="A93" s="5">
        <v>35735</v>
      </c>
      <c r="B93" s="12">
        <v>52</v>
      </c>
      <c r="C93" s="12">
        <v>13144</v>
      </c>
      <c r="D93" s="13">
        <v>33768830.99</v>
      </c>
      <c r="E93" s="13">
        <v>2725529.34</v>
      </c>
      <c r="F93" s="23">
        <f t="shared" si="16"/>
        <v>0.06005875477804207</v>
      </c>
      <c r="G93" s="15"/>
      <c r="H93" s="6">
        <v>12</v>
      </c>
      <c r="I93" s="6">
        <v>3310</v>
      </c>
      <c r="J93" s="7">
        <v>6666684.5600000005</v>
      </c>
      <c r="K93" s="7">
        <v>736266</v>
      </c>
      <c r="L93" s="23">
        <f t="shared" si="17"/>
        <v>0.043805512624819964</v>
      </c>
      <c r="N93" s="6">
        <v>19</v>
      </c>
      <c r="O93" s="6">
        <v>5301</v>
      </c>
      <c r="P93" s="7">
        <v>19261172.07</v>
      </c>
      <c r="Q93" s="7">
        <v>1817278.68</v>
      </c>
      <c r="R93" s="23">
        <f t="shared" si="18"/>
        <v>0.08586787077537976</v>
      </c>
      <c r="T93" s="6">
        <v>21</v>
      </c>
      <c r="U93" s="6">
        <v>4533</v>
      </c>
      <c r="V93" s="7">
        <v>7840974.36</v>
      </c>
      <c r="W93" s="7">
        <v>171984.66</v>
      </c>
      <c r="X93" s="23">
        <f t="shared" si="19"/>
        <v>0.014267752815892576</v>
      </c>
    </row>
    <row r="94" spans="1:24" ht="12.75">
      <c r="A94" s="5">
        <v>35765</v>
      </c>
      <c r="B94" s="12">
        <v>52</v>
      </c>
      <c r="C94" s="12">
        <v>13204</v>
      </c>
      <c r="D94" s="13">
        <v>31209210.43</v>
      </c>
      <c r="E94" s="13">
        <v>3517328.47</v>
      </c>
      <c r="F94" s="23">
        <f t="shared" si="16"/>
        <v>0.00936878443050172</v>
      </c>
      <c r="G94" s="15"/>
      <c r="H94" s="6">
        <v>12</v>
      </c>
      <c r="I94" s="6">
        <v>3254</v>
      </c>
      <c r="J94" s="7">
        <v>5676613.369999999</v>
      </c>
      <c r="K94" s="7">
        <v>700214</v>
      </c>
      <c r="L94" s="23">
        <f t="shared" si="17"/>
        <v>-0.07011801312440018</v>
      </c>
      <c r="N94" s="6">
        <v>19</v>
      </c>
      <c r="O94" s="6">
        <v>5446</v>
      </c>
      <c r="P94" s="7">
        <v>17863048.06</v>
      </c>
      <c r="Q94" s="7">
        <v>2585797.83</v>
      </c>
      <c r="R94" s="23">
        <f t="shared" si="18"/>
        <v>0.0072521656314395505</v>
      </c>
      <c r="T94" s="6">
        <v>21</v>
      </c>
      <c r="U94" s="6">
        <v>4504</v>
      </c>
      <c r="V94" s="7">
        <v>7669549</v>
      </c>
      <c r="W94" s="7">
        <v>231316.64</v>
      </c>
      <c r="X94" s="23">
        <f t="shared" si="19"/>
        <v>0.08320292705138498</v>
      </c>
    </row>
    <row r="95" spans="1:24" ht="12.75">
      <c r="A95" s="9" t="s">
        <v>16</v>
      </c>
      <c r="B95" s="10">
        <f>AVERAGE(B83:B94)</f>
        <v>54.083333333333336</v>
      </c>
      <c r="C95" s="10">
        <f>AVERAGE(C83:C94)</f>
        <v>13361.083333333334</v>
      </c>
      <c r="D95" s="11">
        <v>430650227.53000003</v>
      </c>
      <c r="E95" s="11">
        <v>58006830.56</v>
      </c>
      <c r="F95" s="37">
        <f t="shared" si="16"/>
        <v>0.04611448140309078</v>
      </c>
      <c r="G95" s="15"/>
      <c r="H95" s="10">
        <f>AVERAGE(H83:H94)</f>
        <v>12</v>
      </c>
      <c r="I95" s="10">
        <f>AVERAGE(I83:I94)</f>
        <v>3384</v>
      </c>
      <c r="J95" s="11">
        <f>SUM(J83:J94)</f>
        <v>87390762</v>
      </c>
      <c r="K95" s="11">
        <f>SUM(K83:K94)</f>
        <v>11089290.56</v>
      </c>
      <c r="L95" s="37">
        <f t="shared" si="17"/>
        <v>-0.016643880174414954</v>
      </c>
      <c r="N95" s="10">
        <f>AVERAGE(N83:N94)</f>
        <v>19.083333333333332</v>
      </c>
      <c r="O95" s="10">
        <f>AVERAGE(O83:O94)</f>
        <v>5410.083333333333</v>
      </c>
      <c r="P95" s="11">
        <f>SUM(P83:P94)</f>
        <v>234631114.17</v>
      </c>
      <c r="Q95" s="11">
        <f>SUM(Q83:Q94)</f>
        <v>35743540.7</v>
      </c>
      <c r="R95" s="37">
        <f t="shared" si="18"/>
        <v>0.06693621818456931</v>
      </c>
      <c r="S95" s="11"/>
      <c r="T95" s="10">
        <f>AVERAGE(T83:T94)</f>
        <v>23</v>
      </c>
      <c r="U95" s="10">
        <f>AVERAGE(U83:U94)</f>
        <v>4567.833333333333</v>
      </c>
      <c r="V95" s="11">
        <f>SUM(V83:V94)</f>
        <v>108628350.36</v>
      </c>
      <c r="W95" s="11">
        <f>SUM(W83:W94)</f>
        <v>11174000.3</v>
      </c>
      <c r="X95" s="37">
        <f t="shared" si="19"/>
        <v>0.05751130701484586</v>
      </c>
    </row>
    <row r="96" spans="1:23" ht="12.75">
      <c r="A96" s="8" t="s">
        <v>21</v>
      </c>
      <c r="D96" s="7">
        <f>D81+D95</f>
        <v>2015476264.53</v>
      </c>
      <c r="E96" s="7">
        <f>E81+E95</f>
        <v>257028334.56</v>
      </c>
      <c r="J96" s="7">
        <f>J81+J95</f>
        <v>501324260</v>
      </c>
      <c r="K96" s="7">
        <f>K81+K95</f>
        <v>63463363.56</v>
      </c>
      <c r="P96" s="7">
        <f>P81+P95</f>
        <v>999019378.17</v>
      </c>
      <c r="Q96" s="7">
        <f>Q81+Q95</f>
        <v>142610766.7</v>
      </c>
      <c r="T96" s="6"/>
      <c r="V96" s="7">
        <f>V81+V95</f>
        <v>514968158.36</v>
      </c>
      <c r="W96" s="7">
        <f>W81+W95</f>
        <v>50916824.3</v>
      </c>
    </row>
    <row r="97" spans="1:20" ht="12.75">
      <c r="A97" s="5"/>
      <c r="T97" s="6"/>
    </row>
    <row r="98" spans="1:24" ht="12.75">
      <c r="A98" s="5">
        <v>35796</v>
      </c>
      <c r="B98" s="12">
        <v>50</v>
      </c>
      <c r="C98" s="12">
        <v>12959</v>
      </c>
      <c r="D98" s="13">
        <v>37291266.35</v>
      </c>
      <c r="E98" s="13">
        <v>4765387.4</v>
      </c>
      <c r="F98" s="23">
        <f>IF(D83=0,1,((D98-D83)/D83))</f>
        <v>0.15280455241247776</v>
      </c>
      <c r="G98" s="15"/>
      <c r="H98" s="6">
        <v>11</v>
      </c>
      <c r="I98" s="6">
        <v>3104</v>
      </c>
      <c r="J98" s="7">
        <v>8069011.77</v>
      </c>
      <c r="K98" s="7">
        <v>1136922.4</v>
      </c>
      <c r="L98" s="23">
        <f>IF(J83=0,1,((J98-J83)/J83))</f>
        <v>0.17550223838958315</v>
      </c>
      <c r="N98" s="6">
        <v>18</v>
      </c>
      <c r="O98" s="6">
        <v>5370</v>
      </c>
      <c r="P98" s="7">
        <v>20791464.580000002</v>
      </c>
      <c r="Q98" s="7">
        <v>3234496</v>
      </c>
      <c r="R98" s="23">
        <f>IF(P83=0,1,((P98-P83)/P83))</f>
        <v>0.14424611765213505</v>
      </c>
      <c r="T98" s="6">
        <v>21</v>
      </c>
      <c r="U98" s="6">
        <v>4485</v>
      </c>
      <c r="V98" s="7">
        <v>8430790</v>
      </c>
      <c r="W98" s="7">
        <v>393969</v>
      </c>
      <c r="X98" s="23">
        <f>IF(V83=0,1,((V98-V83)/V83))</f>
        <v>0.15276444064509928</v>
      </c>
    </row>
    <row r="99" spans="1:24" ht="12.75">
      <c r="A99" s="5">
        <v>35827</v>
      </c>
      <c r="B99" s="12">
        <v>49</v>
      </c>
      <c r="C99" s="12">
        <v>12684</v>
      </c>
      <c r="D99" s="13">
        <v>35921507.29000001</v>
      </c>
      <c r="E99" s="13">
        <v>4949301.1</v>
      </c>
      <c r="F99" s="23">
        <f aca="true" t="shared" si="20" ref="F99:F110">IF(D84=0,1,((D99-D84)/D84))</f>
        <v>0.12313025309860125</v>
      </c>
      <c r="G99" s="15"/>
      <c r="H99" s="6">
        <v>11</v>
      </c>
      <c r="I99" s="6">
        <v>3091</v>
      </c>
      <c r="J99" s="7">
        <v>7494893.93</v>
      </c>
      <c r="K99" s="7">
        <v>997114</v>
      </c>
      <c r="L99" s="23">
        <f aca="true" t="shared" si="21" ref="L99:L110">IF(J84=0,1,((J99-J84)/J84))</f>
        <v>0.11197698953970173</v>
      </c>
      <c r="N99" s="6">
        <v>17</v>
      </c>
      <c r="O99" s="6">
        <v>5103</v>
      </c>
      <c r="P99" s="7">
        <v>20154915.430000003</v>
      </c>
      <c r="Q99" s="7">
        <v>3279361</v>
      </c>
      <c r="R99" s="23">
        <f aca="true" t="shared" si="22" ref="R99:R110">IF(P84=0,1,((P99-P84)/P84))</f>
        <v>0.15387636702433663</v>
      </c>
      <c r="T99" s="6">
        <v>21</v>
      </c>
      <c r="U99" s="6">
        <v>4490</v>
      </c>
      <c r="V99" s="7">
        <v>8271697.93</v>
      </c>
      <c r="W99" s="7">
        <v>672826.1</v>
      </c>
      <c r="X99" s="23">
        <f aca="true" t="shared" si="23" ref="X99:X110">IF(V84=0,1,((V99-V84)/V84))</f>
        <v>0.06373389246559034</v>
      </c>
    </row>
    <row r="100" spans="1:24" ht="12.75">
      <c r="A100" s="5">
        <v>35855</v>
      </c>
      <c r="B100" s="12">
        <v>49</v>
      </c>
      <c r="C100" s="12">
        <v>12520</v>
      </c>
      <c r="D100" s="13">
        <v>39692440.33</v>
      </c>
      <c r="E100" s="13">
        <v>5902801.63</v>
      </c>
      <c r="F100" s="23">
        <f t="shared" si="20"/>
        <v>0.0230823322894445</v>
      </c>
      <c r="G100" s="15"/>
      <c r="H100" s="6">
        <v>11</v>
      </c>
      <c r="I100" s="6">
        <v>2942</v>
      </c>
      <c r="J100" s="7">
        <v>9367228.270000001</v>
      </c>
      <c r="K100" s="7">
        <v>1365485</v>
      </c>
      <c r="L100" s="23">
        <f t="shared" si="21"/>
        <v>0.12269285708121849</v>
      </c>
      <c r="N100" s="6">
        <v>17</v>
      </c>
      <c r="O100" s="6">
        <v>5095</v>
      </c>
      <c r="P100" s="7">
        <v>21106905.06</v>
      </c>
      <c r="Q100" s="7">
        <v>3540176.24</v>
      </c>
      <c r="R100" s="23">
        <f t="shared" si="22"/>
        <v>0.0012624141419665588</v>
      </c>
      <c r="T100" s="6">
        <v>21</v>
      </c>
      <c r="U100" s="6">
        <v>4483</v>
      </c>
      <c r="V100" s="7">
        <v>9218307</v>
      </c>
      <c r="W100" s="7">
        <v>997140.39</v>
      </c>
      <c r="X100" s="23">
        <f t="shared" si="23"/>
        <v>-0.016513236247567103</v>
      </c>
    </row>
    <row r="101" spans="1:24" ht="12.75">
      <c r="A101" s="5">
        <v>35886</v>
      </c>
      <c r="B101" s="12">
        <v>48</v>
      </c>
      <c r="C101" s="12">
        <v>12549</v>
      </c>
      <c r="D101" s="13">
        <v>37627693.739999995</v>
      </c>
      <c r="E101" s="13">
        <v>5928233.8</v>
      </c>
      <c r="F101" s="23">
        <f t="shared" si="20"/>
        <v>0.1383874725774147</v>
      </c>
      <c r="G101" s="15"/>
      <c r="H101" s="6">
        <v>11</v>
      </c>
      <c r="I101" s="6">
        <v>3019</v>
      </c>
      <c r="J101" s="7">
        <v>8547668.49</v>
      </c>
      <c r="K101" s="7">
        <v>1293768</v>
      </c>
      <c r="L101" s="23">
        <f t="shared" si="21"/>
        <v>0.36397978557176397</v>
      </c>
      <c r="N101" s="6">
        <v>17</v>
      </c>
      <c r="O101" s="6">
        <v>5115</v>
      </c>
      <c r="P101" s="7">
        <v>20535558.34</v>
      </c>
      <c r="Q101" s="7">
        <v>3550064.84</v>
      </c>
      <c r="R101" s="23">
        <f t="shared" si="22"/>
        <v>0.08343129797291216</v>
      </c>
      <c r="T101" s="6">
        <v>20</v>
      </c>
      <c r="U101" s="6">
        <v>4415</v>
      </c>
      <c r="V101" s="7">
        <v>8544466.91</v>
      </c>
      <c r="W101" s="7">
        <v>1084400.96</v>
      </c>
      <c r="X101" s="23">
        <f t="shared" si="23"/>
        <v>0.09088443882973801</v>
      </c>
    </row>
    <row r="102" spans="1:24" ht="12.75">
      <c r="A102" s="5">
        <v>35916</v>
      </c>
      <c r="B102" s="12">
        <v>48</v>
      </c>
      <c r="C102" s="12">
        <v>12878</v>
      </c>
      <c r="D102" s="13">
        <v>40301095.53000001</v>
      </c>
      <c r="E102" s="13">
        <v>6433644.16</v>
      </c>
      <c r="F102" s="23">
        <f t="shared" si="20"/>
        <v>0.03977132076986623</v>
      </c>
      <c r="G102" s="15"/>
      <c r="H102" s="6">
        <v>11</v>
      </c>
      <c r="I102" s="6">
        <v>3022</v>
      </c>
      <c r="J102" s="7">
        <v>7255335.100000001</v>
      </c>
      <c r="K102" s="7">
        <v>1066361.83</v>
      </c>
      <c r="L102" s="23">
        <f t="shared" si="21"/>
        <v>-0.09498308239140447</v>
      </c>
      <c r="N102" s="6">
        <v>17</v>
      </c>
      <c r="O102" s="6">
        <v>5393</v>
      </c>
      <c r="P102" s="7">
        <v>23199251.440000005</v>
      </c>
      <c r="Q102" s="7">
        <v>4106465.23</v>
      </c>
      <c r="R102" s="23">
        <f t="shared" si="22"/>
        <v>0.13420977202136905</v>
      </c>
      <c r="T102" s="6">
        <v>20</v>
      </c>
      <c r="U102" s="6">
        <v>4463</v>
      </c>
      <c r="V102" s="7">
        <v>9846508.99</v>
      </c>
      <c r="W102" s="7">
        <v>1260817.1</v>
      </c>
      <c r="X102" s="23">
        <f t="shared" si="23"/>
        <v>-0.042975619494490566</v>
      </c>
    </row>
    <row r="103" spans="1:24" ht="12.75">
      <c r="A103" s="5">
        <v>35947</v>
      </c>
      <c r="B103" s="12">
        <v>49</v>
      </c>
      <c r="C103" s="12">
        <v>13624</v>
      </c>
      <c r="D103" s="13">
        <v>39269015.82</v>
      </c>
      <c r="E103" s="13">
        <v>6241599.04</v>
      </c>
      <c r="F103" s="23">
        <f t="shared" si="20"/>
        <v>0.05442100162839227</v>
      </c>
      <c r="G103" s="15"/>
      <c r="H103" s="6">
        <v>11</v>
      </c>
      <c r="I103" s="6">
        <v>2995</v>
      </c>
      <c r="J103" s="7">
        <v>8505047.93</v>
      </c>
      <c r="K103" s="7">
        <v>1327712.22</v>
      </c>
      <c r="L103" s="23">
        <f t="shared" si="21"/>
        <v>0.10432923576043315</v>
      </c>
      <c r="N103" s="6">
        <v>18</v>
      </c>
      <c r="O103" s="6">
        <v>6181</v>
      </c>
      <c r="P103" s="7">
        <v>21367996.14</v>
      </c>
      <c r="Q103" s="7">
        <v>3644383.19</v>
      </c>
      <c r="R103" s="23">
        <f t="shared" si="22"/>
        <v>0.09050327235247599</v>
      </c>
      <c r="T103" s="6">
        <v>20</v>
      </c>
      <c r="U103" s="6">
        <v>4448</v>
      </c>
      <c r="V103" s="7">
        <v>9395971.75</v>
      </c>
      <c r="W103" s="7">
        <v>1269503.63</v>
      </c>
      <c r="X103" s="23">
        <f t="shared" si="23"/>
        <v>-0.05530952631110633</v>
      </c>
    </row>
    <row r="104" spans="1:24" ht="12.75">
      <c r="A104" s="5">
        <v>35977</v>
      </c>
      <c r="B104" s="12">
        <v>50</v>
      </c>
      <c r="C104" s="12">
        <v>13812</v>
      </c>
      <c r="D104" s="13">
        <v>45702916.68000001</v>
      </c>
      <c r="E104" s="13">
        <v>1774965.95</v>
      </c>
      <c r="F104" s="23">
        <f t="shared" si="20"/>
        <v>0.1396347960414558</v>
      </c>
      <c r="G104" s="15"/>
      <c r="H104" s="6">
        <v>11</v>
      </c>
      <c r="I104" s="6">
        <v>2997</v>
      </c>
      <c r="J104" s="7">
        <v>8231625.7299999995</v>
      </c>
      <c r="K104" s="7">
        <v>367833.65</v>
      </c>
      <c r="L104" s="23">
        <f t="shared" si="21"/>
        <v>-0.021497283021837517</v>
      </c>
      <c r="N104" s="6">
        <v>18</v>
      </c>
      <c r="O104" s="6">
        <v>6184</v>
      </c>
      <c r="P104" s="7">
        <v>26137254.250000004</v>
      </c>
      <c r="Q104" s="7">
        <v>1180411.31</v>
      </c>
      <c r="R104" s="23">
        <f t="shared" si="22"/>
        <v>0.2657476836418003</v>
      </c>
      <c r="T104" s="6">
        <v>21</v>
      </c>
      <c r="U104" s="6">
        <v>4631</v>
      </c>
      <c r="V104" s="7">
        <v>11334036.7</v>
      </c>
      <c r="W104" s="7">
        <v>226720.99</v>
      </c>
      <c r="X104" s="23">
        <f t="shared" si="23"/>
        <v>0.026541054218201424</v>
      </c>
    </row>
    <row r="105" spans="1:24" ht="12.75">
      <c r="A105" s="5">
        <v>36008</v>
      </c>
      <c r="B105" s="12">
        <v>51</v>
      </c>
      <c r="C105" s="12">
        <v>13990</v>
      </c>
      <c r="D105" s="13">
        <v>45257716.32000001</v>
      </c>
      <c r="E105" s="13">
        <v>4608654.62</v>
      </c>
      <c r="F105" s="23">
        <f t="shared" si="20"/>
        <v>0.06362050812697853</v>
      </c>
      <c r="G105" s="15"/>
      <c r="H105" s="6">
        <v>12</v>
      </c>
      <c r="I105" s="6">
        <v>3172</v>
      </c>
      <c r="J105" s="7">
        <v>8648992.370000001</v>
      </c>
      <c r="K105" s="7">
        <v>1118159.89</v>
      </c>
      <c r="L105" s="23">
        <f t="shared" si="21"/>
        <v>0.018515875389789754</v>
      </c>
      <c r="N105" s="6">
        <v>18</v>
      </c>
      <c r="O105" s="6">
        <v>6176</v>
      </c>
      <c r="P105" s="7">
        <v>25339538</v>
      </c>
      <c r="Q105" s="7">
        <v>3207534.56</v>
      </c>
      <c r="R105" s="23">
        <f t="shared" si="22"/>
        <v>0.12588554022919254</v>
      </c>
      <c r="T105" s="6">
        <v>21</v>
      </c>
      <c r="U105" s="6">
        <v>4642</v>
      </c>
      <c r="V105" s="7">
        <v>11269185.95</v>
      </c>
      <c r="W105" s="7">
        <v>282960.17</v>
      </c>
      <c r="X105" s="23">
        <f t="shared" si="23"/>
        <v>-0.024528015337223968</v>
      </c>
    </row>
    <row r="106" spans="1:24" ht="12.75">
      <c r="A106" s="5">
        <v>36039</v>
      </c>
      <c r="B106" s="12">
        <v>51</v>
      </c>
      <c r="C106" s="12">
        <v>13898</v>
      </c>
      <c r="D106" s="13">
        <v>41340236.28</v>
      </c>
      <c r="E106" s="13">
        <v>5165006.52</v>
      </c>
      <c r="F106" s="23">
        <f t="shared" si="20"/>
        <v>0.10413118926561997</v>
      </c>
      <c r="G106" s="15"/>
      <c r="H106" s="6">
        <v>12</v>
      </c>
      <c r="I106" s="6">
        <v>3125</v>
      </c>
      <c r="J106" s="7">
        <v>6941437.449999999</v>
      </c>
      <c r="K106" s="7">
        <v>908762.17</v>
      </c>
      <c r="L106" s="23">
        <f t="shared" si="21"/>
        <v>-0.06968749447154995</v>
      </c>
      <c r="N106" s="6">
        <v>18</v>
      </c>
      <c r="O106" s="6">
        <v>6178</v>
      </c>
      <c r="P106" s="7">
        <v>24128990.4</v>
      </c>
      <c r="Q106" s="7">
        <v>3830441.84</v>
      </c>
      <c r="R106" s="23">
        <f t="shared" si="22"/>
        <v>0.20117683416873286</v>
      </c>
      <c r="T106" s="6">
        <v>21</v>
      </c>
      <c r="U106" s="6">
        <v>4595</v>
      </c>
      <c r="V106" s="7">
        <v>10269808.43</v>
      </c>
      <c r="W106" s="7">
        <v>425802.51</v>
      </c>
      <c r="X106" s="23">
        <f t="shared" si="23"/>
        <v>0.03817013691869598</v>
      </c>
    </row>
    <row r="107" spans="1:24" ht="12.75">
      <c r="A107" s="5">
        <v>36069</v>
      </c>
      <c r="B107" s="12">
        <v>49</v>
      </c>
      <c r="C107" s="12">
        <v>13481</v>
      </c>
      <c r="D107" s="13">
        <v>41686731.36</v>
      </c>
      <c r="E107" s="13">
        <v>6008257.14</v>
      </c>
      <c r="F107" s="23">
        <f t="shared" si="20"/>
        <v>0.2483641814669097</v>
      </c>
      <c r="G107" s="15"/>
      <c r="H107" s="6">
        <v>12</v>
      </c>
      <c r="I107" s="6">
        <v>3192</v>
      </c>
      <c r="J107" s="7">
        <v>7316666.2700000005</v>
      </c>
      <c r="K107" s="7">
        <v>1060589.31</v>
      </c>
      <c r="L107" s="23">
        <f t="shared" si="21"/>
        <v>0.08414762122087477</v>
      </c>
      <c r="N107" s="6">
        <v>18</v>
      </c>
      <c r="O107" s="6">
        <v>6111</v>
      </c>
      <c r="P107" s="7">
        <v>24502389.589999996</v>
      </c>
      <c r="Q107" s="7">
        <v>4187998.36</v>
      </c>
      <c r="R107" s="23">
        <f t="shared" si="22"/>
        <v>0.3214294864003553</v>
      </c>
      <c r="T107" s="6">
        <v>19</v>
      </c>
      <c r="U107" s="6">
        <v>4178</v>
      </c>
      <c r="V107" s="7">
        <v>9867675.5</v>
      </c>
      <c r="W107" s="7">
        <v>759669.47</v>
      </c>
      <c r="X107" s="23">
        <f t="shared" si="23"/>
        <v>0.21793442735451204</v>
      </c>
    </row>
    <row r="108" spans="1:24" ht="12.75">
      <c r="A108" s="5">
        <v>36100</v>
      </c>
      <c r="B108" s="12">
        <v>49</v>
      </c>
      <c r="C108" s="12">
        <v>13513</v>
      </c>
      <c r="D108" s="13">
        <v>40288959.17999999</v>
      </c>
      <c r="E108" s="13">
        <v>6201831.08</v>
      </c>
      <c r="F108" s="23">
        <f t="shared" si="20"/>
        <v>0.19308125270699486</v>
      </c>
      <c r="G108" s="15"/>
      <c r="H108" s="6">
        <v>12</v>
      </c>
      <c r="I108" s="6">
        <v>3171</v>
      </c>
      <c r="J108" s="7">
        <v>7936290.529999999</v>
      </c>
      <c r="K108" s="7">
        <v>1199944.18</v>
      </c>
      <c r="L108" s="23">
        <f t="shared" si="21"/>
        <v>0.1904403843580082</v>
      </c>
      <c r="N108" s="6">
        <v>18</v>
      </c>
      <c r="O108" s="6">
        <v>6154</v>
      </c>
      <c r="P108" s="7">
        <v>23143315.99</v>
      </c>
      <c r="Q108" s="7">
        <v>4029562.66</v>
      </c>
      <c r="R108" s="23">
        <f t="shared" si="22"/>
        <v>0.20155283935428744</v>
      </c>
      <c r="T108" s="6">
        <v>19</v>
      </c>
      <c r="U108" s="6">
        <v>4188</v>
      </c>
      <c r="V108" s="7">
        <v>9209352.66</v>
      </c>
      <c r="W108" s="7">
        <v>972324.24</v>
      </c>
      <c r="X108" s="23">
        <f t="shared" si="23"/>
        <v>0.17451635946938612</v>
      </c>
    </row>
    <row r="109" spans="1:24" ht="12.75">
      <c r="A109" s="5">
        <v>36130</v>
      </c>
      <c r="B109" s="12">
        <v>49</v>
      </c>
      <c r="C109" s="12">
        <v>14603</v>
      </c>
      <c r="D109" s="13">
        <v>34837997.470000006</v>
      </c>
      <c r="E109" s="13">
        <v>5566226.17</v>
      </c>
      <c r="F109" s="23">
        <f t="shared" si="20"/>
        <v>0.11627295243944455</v>
      </c>
      <c r="G109" s="15"/>
      <c r="H109" s="6">
        <v>12</v>
      </c>
      <c r="I109" s="6">
        <v>3188</v>
      </c>
      <c r="J109" s="7">
        <v>5665432.55</v>
      </c>
      <c r="K109" s="7">
        <v>830550.96</v>
      </c>
      <c r="L109" s="23">
        <f t="shared" si="21"/>
        <v>-0.0019696285921264652</v>
      </c>
      <c r="N109" s="6">
        <v>19</v>
      </c>
      <c r="O109" s="6">
        <v>7306</v>
      </c>
      <c r="P109" s="7">
        <v>21600158.520000003</v>
      </c>
      <c r="Q109" s="7">
        <v>3788736.54</v>
      </c>
      <c r="R109" s="23">
        <f t="shared" si="22"/>
        <v>0.20920900215055485</v>
      </c>
      <c r="T109" s="6">
        <v>18</v>
      </c>
      <c r="U109" s="6">
        <v>4109</v>
      </c>
      <c r="V109" s="7">
        <v>7572406.4</v>
      </c>
      <c r="W109" s="7">
        <v>946938.67</v>
      </c>
      <c r="X109" s="23">
        <f t="shared" si="23"/>
        <v>-0.012666012043211357</v>
      </c>
    </row>
    <row r="110" spans="1:24" ht="12.75">
      <c r="A110" s="9" t="s">
        <v>17</v>
      </c>
      <c r="B110" s="10">
        <f>AVERAGE(B98:B109)</f>
        <v>49.333333333333336</v>
      </c>
      <c r="C110" s="10">
        <f>AVERAGE(C98:C109)</f>
        <v>13375.916666666666</v>
      </c>
      <c r="D110" s="11">
        <v>479217576.3500001</v>
      </c>
      <c r="E110" s="11">
        <v>63545908.61</v>
      </c>
      <c r="F110" s="37">
        <f t="shared" si="20"/>
        <v>0.11277678662463204</v>
      </c>
      <c r="G110" s="15"/>
      <c r="H110" s="10">
        <f>AVERAGE(H98:H109)</f>
        <v>11.416666666666666</v>
      </c>
      <c r="I110" s="10">
        <f>AVERAGE(I98:I109)</f>
        <v>3084.8333333333335</v>
      </c>
      <c r="J110" s="11">
        <f>SUM(J98:J109)</f>
        <v>93979630.39</v>
      </c>
      <c r="K110" s="11">
        <f>SUM(K98:K109)</f>
        <v>12673203.61</v>
      </c>
      <c r="L110" s="37">
        <f t="shared" si="21"/>
        <v>0.07539547932995481</v>
      </c>
      <c r="N110" s="10">
        <f>AVERAGE(N98:N109)</f>
        <v>17.75</v>
      </c>
      <c r="O110" s="10">
        <f>AVERAGE(O98:O109)</f>
        <v>5863.833333333333</v>
      </c>
      <c r="P110" s="11">
        <f>SUM(P98:P109)</f>
        <v>272007737.74000007</v>
      </c>
      <c r="Q110" s="11">
        <f>SUM(Q98:Q109)</f>
        <v>41579631.77</v>
      </c>
      <c r="R110" s="37">
        <f t="shared" si="22"/>
        <v>0.1592995187454941</v>
      </c>
      <c r="S110" s="11"/>
      <c r="T110" s="10">
        <f>AVERAGE(T98:T109)</f>
        <v>20.166666666666668</v>
      </c>
      <c r="U110" s="10">
        <f>AVERAGE(U98:U109)</f>
        <v>4427.25</v>
      </c>
      <c r="V110" s="11">
        <f>SUM(V98:V109)</f>
        <v>113230208.22</v>
      </c>
      <c r="W110" s="11">
        <f>SUM(W98:W109)</f>
        <v>9293073.23</v>
      </c>
      <c r="X110" s="37">
        <f t="shared" si="23"/>
        <v>0.04236332269383824</v>
      </c>
    </row>
    <row r="111" spans="1:23" ht="12.75">
      <c r="A111" s="8" t="s">
        <v>21</v>
      </c>
      <c r="D111" s="7">
        <f>D96+D110</f>
        <v>2494693840.88</v>
      </c>
      <c r="E111" s="7">
        <f>E96+E110</f>
        <v>320574243.17</v>
      </c>
      <c r="J111" s="7">
        <f>J96+J110</f>
        <v>595303890.39</v>
      </c>
      <c r="K111" s="7">
        <f>K96+K110</f>
        <v>76136567.17</v>
      </c>
      <c r="P111" s="7">
        <f>P96+P110</f>
        <v>1271027115.91</v>
      </c>
      <c r="Q111" s="7">
        <f>Q96+Q110</f>
        <v>184190398.47</v>
      </c>
      <c r="T111" s="6"/>
      <c r="V111" s="7">
        <f>V96+V110</f>
        <v>628198366.58</v>
      </c>
      <c r="W111" s="7">
        <f>W96+W110</f>
        <v>60209897.53</v>
      </c>
    </row>
    <row r="112" spans="1:20" ht="12.75">
      <c r="A112" s="5"/>
      <c r="T112" s="6"/>
    </row>
    <row r="113" spans="1:24" ht="12.75">
      <c r="A113" s="5">
        <v>36161</v>
      </c>
      <c r="B113" s="12">
        <v>48</v>
      </c>
      <c r="C113" s="12">
        <v>14252</v>
      </c>
      <c r="D113" s="13">
        <v>42310581.08</v>
      </c>
      <c r="E113" s="13">
        <v>6432435.16</v>
      </c>
      <c r="F113" s="23">
        <f>IF(D98=0,1,((D113-D98)/D98))</f>
        <v>0.13459759405569224</v>
      </c>
      <c r="G113" s="15"/>
      <c r="H113" s="6">
        <v>12</v>
      </c>
      <c r="I113" s="6">
        <v>3089</v>
      </c>
      <c r="J113" s="7">
        <v>6492751.79</v>
      </c>
      <c r="K113" s="7">
        <v>946585.16</v>
      </c>
      <c r="L113" s="23">
        <f>IF(J98=0,1,((J113-J98)/J98))</f>
        <v>-0.19534733929381784</v>
      </c>
      <c r="N113" s="6">
        <v>19</v>
      </c>
      <c r="O113" s="6">
        <v>7269</v>
      </c>
      <c r="P113" s="7">
        <v>26791564.44</v>
      </c>
      <c r="Q113" s="7">
        <v>4286128.01</v>
      </c>
      <c r="R113" s="23">
        <f>IF(P98=0,1,((P113-P98)/P98))</f>
        <v>0.2885847621226113</v>
      </c>
      <c r="T113" s="6">
        <v>17</v>
      </c>
      <c r="U113" s="6">
        <v>3894</v>
      </c>
      <c r="V113" s="7">
        <v>9026264.85</v>
      </c>
      <c r="W113" s="7">
        <v>1199721.99</v>
      </c>
      <c r="X113" s="23">
        <f>IF(V98=0,1,((V113-V98)/V98))</f>
        <v>0.07063096696750834</v>
      </c>
    </row>
    <row r="114" spans="1:24" ht="12.75">
      <c r="A114" s="5">
        <v>36192</v>
      </c>
      <c r="B114" s="12">
        <v>48</v>
      </c>
      <c r="C114" s="12">
        <v>14156</v>
      </c>
      <c r="D114" s="13">
        <v>42516434.29</v>
      </c>
      <c r="E114" s="13">
        <v>7186658.77</v>
      </c>
      <c r="F114" s="23">
        <f aca="true" t="shared" si="24" ref="F114:F125">IF(D99=0,1,((D114-D99)/D99))</f>
        <v>0.18359271360074356</v>
      </c>
      <c r="G114" s="15"/>
      <c r="H114" s="6">
        <v>12</v>
      </c>
      <c r="I114" s="6">
        <v>3041</v>
      </c>
      <c r="J114" s="7">
        <v>6246479</v>
      </c>
      <c r="K114" s="7">
        <v>948353.79</v>
      </c>
      <c r="L114" s="23">
        <f aca="true" t="shared" si="25" ref="L114:L125">IF(J99=0,1,((J114-J99)/J99))</f>
        <v>-0.16656872554299107</v>
      </c>
      <c r="N114" s="6">
        <v>19</v>
      </c>
      <c r="O114" s="17">
        <v>7168</v>
      </c>
      <c r="P114" s="7">
        <v>27154709.779999997</v>
      </c>
      <c r="Q114" s="7">
        <v>4966333.05</v>
      </c>
      <c r="R114" s="23">
        <f aca="true" t="shared" si="26" ref="R114:R125">IF(P99=0,1,((P114-P99)/P99))</f>
        <v>0.3472996140475491</v>
      </c>
      <c r="T114" s="6">
        <v>17</v>
      </c>
      <c r="U114" s="6">
        <v>3947</v>
      </c>
      <c r="V114" s="7">
        <v>9115245.51</v>
      </c>
      <c r="W114" s="7">
        <v>1271971.93</v>
      </c>
      <c r="X114" s="23">
        <f aca="true" t="shared" si="27" ref="X114:X125">IF(V99=0,1,((V114-V99)/V99))</f>
        <v>0.1019799788554416</v>
      </c>
    </row>
    <row r="115" spans="1:24" ht="12.75">
      <c r="A115" s="5">
        <v>36220</v>
      </c>
      <c r="B115" s="12">
        <v>47</v>
      </c>
      <c r="C115" s="12">
        <v>14046</v>
      </c>
      <c r="D115" s="13">
        <v>44817395.080000006</v>
      </c>
      <c r="E115" s="13">
        <v>7755518.38</v>
      </c>
      <c r="F115" s="23">
        <f t="shared" si="24"/>
        <v>0.12911664557259556</v>
      </c>
      <c r="G115" s="15"/>
      <c r="H115" s="6">
        <v>12</v>
      </c>
      <c r="I115" s="6">
        <v>3001</v>
      </c>
      <c r="J115" s="7">
        <v>6543211.13</v>
      </c>
      <c r="K115" s="7">
        <v>997795.75</v>
      </c>
      <c r="L115" s="23">
        <f t="shared" si="25"/>
        <v>-0.3014784158772295</v>
      </c>
      <c r="N115" s="6">
        <v>18</v>
      </c>
      <c r="O115" s="6">
        <v>7065</v>
      </c>
      <c r="P115" s="7">
        <v>28811311.35</v>
      </c>
      <c r="Q115" s="7">
        <v>5338517.77</v>
      </c>
      <c r="R115" s="23">
        <f t="shared" si="26"/>
        <v>0.36501828515828855</v>
      </c>
      <c r="T115" s="6">
        <v>17</v>
      </c>
      <c r="U115" s="6">
        <v>3980</v>
      </c>
      <c r="V115" s="7">
        <v>9462872.6</v>
      </c>
      <c r="W115" s="7">
        <v>1419204.86</v>
      </c>
      <c r="X115" s="23">
        <f t="shared" si="27"/>
        <v>0.026530424729833756</v>
      </c>
    </row>
    <row r="116" spans="1:24" ht="12.75">
      <c r="A116" s="5">
        <v>36251</v>
      </c>
      <c r="B116" s="12">
        <v>49</v>
      </c>
      <c r="C116" s="12">
        <v>14225</v>
      </c>
      <c r="D116" s="13">
        <v>42770255.94</v>
      </c>
      <c r="E116" s="13">
        <v>7477065.11</v>
      </c>
      <c r="F116" s="23">
        <f t="shared" si="24"/>
        <v>0.1366696092387193</v>
      </c>
      <c r="G116" s="15"/>
      <c r="H116" s="6">
        <v>11</v>
      </c>
      <c r="I116" s="6">
        <v>2744</v>
      </c>
      <c r="J116" s="7">
        <v>5951140.28</v>
      </c>
      <c r="K116" s="7">
        <v>936402.14</v>
      </c>
      <c r="L116" s="23">
        <f t="shared" si="25"/>
        <v>-0.30377034545007253</v>
      </c>
      <c r="N116" s="6">
        <v>18</v>
      </c>
      <c r="O116" s="6">
        <v>7139</v>
      </c>
      <c r="P116" s="7">
        <v>28235288.9</v>
      </c>
      <c r="Q116" s="7">
        <v>5267110.23</v>
      </c>
      <c r="R116" s="23">
        <f t="shared" si="26"/>
        <v>0.37494624847877395</v>
      </c>
      <c r="T116" s="6">
        <v>20</v>
      </c>
      <c r="U116" s="6">
        <v>4342</v>
      </c>
      <c r="V116" s="7">
        <v>8583826.76</v>
      </c>
      <c r="W116" s="7">
        <v>1273552.74</v>
      </c>
      <c r="X116" s="23">
        <f t="shared" si="27"/>
        <v>0.004606472283710866</v>
      </c>
    </row>
    <row r="117" spans="1:24" ht="12.75">
      <c r="A117" s="5">
        <v>36281</v>
      </c>
      <c r="B117" s="12">
        <v>49</v>
      </c>
      <c r="C117" s="12">
        <v>14048</v>
      </c>
      <c r="D117" s="13">
        <v>47262652.599999994</v>
      </c>
      <c r="E117" s="13">
        <v>8209358.07</v>
      </c>
      <c r="F117" s="23">
        <f t="shared" si="24"/>
        <v>0.17273865582184544</v>
      </c>
      <c r="G117" s="15"/>
      <c r="H117" s="6">
        <v>11</v>
      </c>
      <c r="I117" s="6">
        <v>2675</v>
      </c>
      <c r="J117" s="7">
        <v>6176699.83</v>
      </c>
      <c r="K117" s="7">
        <v>978337.66</v>
      </c>
      <c r="L117" s="23">
        <f t="shared" si="25"/>
        <v>-0.14866787751815908</v>
      </c>
      <c r="N117" s="6">
        <v>19</v>
      </c>
      <c r="O117" s="6">
        <v>7167</v>
      </c>
      <c r="P117" s="7">
        <v>30707318.54</v>
      </c>
      <c r="Q117" s="7">
        <v>5668242.16</v>
      </c>
      <c r="R117" s="23">
        <f t="shared" si="26"/>
        <v>0.3236340241157364</v>
      </c>
      <c r="T117" s="6">
        <v>19</v>
      </c>
      <c r="U117" s="6">
        <v>4206</v>
      </c>
      <c r="V117" s="7">
        <v>10378634.23</v>
      </c>
      <c r="W117" s="7">
        <v>1562778.25</v>
      </c>
      <c r="X117" s="23">
        <f t="shared" si="27"/>
        <v>0.05404202042982141</v>
      </c>
    </row>
    <row r="118" spans="1:24" ht="12.75">
      <c r="A118" s="5">
        <v>36312</v>
      </c>
      <c r="B118" s="12">
        <v>49</v>
      </c>
      <c r="C118" s="12">
        <v>14053</v>
      </c>
      <c r="D118" s="13">
        <v>45274231.74</v>
      </c>
      <c r="E118" s="13">
        <v>7843714.37</v>
      </c>
      <c r="F118" s="23">
        <f t="shared" si="24"/>
        <v>0.15292504267299464</v>
      </c>
      <c r="G118" s="15"/>
      <c r="H118" s="6">
        <v>11</v>
      </c>
      <c r="I118" s="6">
        <v>2733</v>
      </c>
      <c r="J118" s="7">
        <v>5684340</v>
      </c>
      <c r="K118" s="7">
        <v>827104.56</v>
      </c>
      <c r="L118" s="23">
        <f t="shared" si="25"/>
        <v>-0.3316510328002349</v>
      </c>
      <c r="N118" s="6">
        <v>19</v>
      </c>
      <c r="O118" s="6">
        <v>7096</v>
      </c>
      <c r="P118" s="7">
        <v>29206507</v>
      </c>
      <c r="Q118" s="7">
        <v>5428086.84</v>
      </c>
      <c r="R118" s="23">
        <f t="shared" si="26"/>
        <v>0.3668341574307304</v>
      </c>
      <c r="T118" s="6">
        <v>19</v>
      </c>
      <c r="U118" s="6">
        <v>4224</v>
      </c>
      <c r="V118" s="7">
        <v>10383384.74</v>
      </c>
      <c r="W118" s="7">
        <v>1588522.97</v>
      </c>
      <c r="X118" s="23">
        <f t="shared" si="27"/>
        <v>0.1050889696427621</v>
      </c>
    </row>
    <row r="119" spans="1:24" ht="12.75">
      <c r="A119" s="5">
        <v>36342</v>
      </c>
      <c r="B119" s="12">
        <v>49</v>
      </c>
      <c r="C119" s="12">
        <v>14053</v>
      </c>
      <c r="D119" s="13">
        <v>51401585.49</v>
      </c>
      <c r="E119" s="13">
        <v>812237.84</v>
      </c>
      <c r="F119" s="23">
        <f t="shared" si="24"/>
        <v>0.12468939017394882</v>
      </c>
      <c r="G119" s="15"/>
      <c r="H119" s="6">
        <v>11</v>
      </c>
      <c r="I119" s="6">
        <v>2721</v>
      </c>
      <c r="J119" s="7">
        <v>6574275.32</v>
      </c>
      <c r="K119" s="7">
        <v>76095.92</v>
      </c>
      <c r="L119" s="23">
        <f t="shared" si="25"/>
        <v>-0.20133937867945306</v>
      </c>
      <c r="N119" s="6">
        <v>19</v>
      </c>
      <c r="O119" s="6">
        <v>7131</v>
      </c>
      <c r="P119" s="7">
        <v>32109171.16</v>
      </c>
      <c r="Q119" s="7">
        <v>704396.11</v>
      </c>
      <c r="R119" s="23">
        <f t="shared" si="26"/>
        <v>0.22848294824235393</v>
      </c>
      <c r="T119" s="6">
        <v>19</v>
      </c>
      <c r="U119" s="6">
        <v>4201</v>
      </c>
      <c r="V119" s="7">
        <v>12718139.01</v>
      </c>
      <c r="W119" s="7">
        <v>31745.81</v>
      </c>
      <c r="X119" s="23">
        <f t="shared" si="27"/>
        <v>0.12211909548519466</v>
      </c>
    </row>
    <row r="120" spans="1:24" ht="12.75">
      <c r="A120" s="5">
        <v>36373</v>
      </c>
      <c r="B120" s="12">
        <v>49</v>
      </c>
      <c r="C120" s="12">
        <v>13919</v>
      </c>
      <c r="D120" s="13">
        <v>50132636.730000004</v>
      </c>
      <c r="E120" s="13">
        <v>3396698.27</v>
      </c>
      <c r="F120" s="23">
        <f t="shared" si="24"/>
        <v>0.1077146795373257</v>
      </c>
      <c r="G120" s="15"/>
      <c r="H120" s="6">
        <v>11</v>
      </c>
      <c r="I120" s="12">
        <v>2596</v>
      </c>
      <c r="J120" s="13">
        <v>7263506.98</v>
      </c>
      <c r="K120" s="13">
        <v>597479.49</v>
      </c>
      <c r="L120" s="23">
        <f t="shared" si="25"/>
        <v>-0.16019038180744752</v>
      </c>
      <c r="N120" s="6">
        <v>19</v>
      </c>
      <c r="O120" s="12">
        <v>7146</v>
      </c>
      <c r="P120" s="13">
        <v>31078313.78</v>
      </c>
      <c r="Q120" s="13">
        <v>2703009.03</v>
      </c>
      <c r="R120" s="23">
        <f t="shared" si="26"/>
        <v>0.22647515436153576</v>
      </c>
      <c r="S120" s="11"/>
      <c r="T120" s="12">
        <v>19</v>
      </c>
      <c r="U120" s="12">
        <v>4177</v>
      </c>
      <c r="V120" s="13">
        <v>11790815.97</v>
      </c>
      <c r="W120" s="13">
        <v>96209.75</v>
      </c>
      <c r="X120" s="23">
        <f t="shared" si="27"/>
        <v>0.046288172217089155</v>
      </c>
    </row>
    <row r="121" spans="1:24" ht="12.75">
      <c r="A121" s="5">
        <v>36404</v>
      </c>
      <c r="B121" s="12">
        <v>49</v>
      </c>
      <c r="C121" s="12">
        <v>13896</v>
      </c>
      <c r="D121" s="13">
        <v>48159751.269999996</v>
      </c>
      <c r="E121" s="13">
        <v>5034371.92</v>
      </c>
      <c r="F121" s="23">
        <f t="shared" si="24"/>
        <v>0.1649607163299937</v>
      </c>
      <c r="G121" s="15"/>
      <c r="H121" s="6">
        <v>11</v>
      </c>
      <c r="I121" s="6">
        <v>2600</v>
      </c>
      <c r="J121" s="7">
        <v>6701902.83</v>
      </c>
      <c r="K121" s="7">
        <v>808504.77</v>
      </c>
      <c r="L121" s="23">
        <f t="shared" si="25"/>
        <v>-0.0345079274610476</v>
      </c>
      <c r="N121" s="6">
        <v>19</v>
      </c>
      <c r="O121" s="6">
        <v>7114</v>
      </c>
      <c r="P121" s="7">
        <v>30456965.42</v>
      </c>
      <c r="Q121" s="7">
        <v>4012674.2</v>
      </c>
      <c r="R121" s="23">
        <f t="shared" si="26"/>
        <v>0.26225610417583006</v>
      </c>
      <c r="T121" s="6">
        <v>19</v>
      </c>
      <c r="U121" s="6">
        <v>4182</v>
      </c>
      <c r="V121" s="7">
        <v>11000883.02</v>
      </c>
      <c r="W121" s="7">
        <v>213192.95</v>
      </c>
      <c r="X121" s="23">
        <f t="shared" si="27"/>
        <v>0.07118677967394177</v>
      </c>
    </row>
    <row r="122" spans="1:24" ht="12.75">
      <c r="A122" s="5">
        <v>36434</v>
      </c>
      <c r="B122" s="12">
        <v>48</v>
      </c>
      <c r="C122" s="12">
        <v>13690</v>
      </c>
      <c r="D122" s="13">
        <v>47888358.269999996</v>
      </c>
      <c r="E122" s="13">
        <v>6032695.910000001</v>
      </c>
      <c r="F122" s="23">
        <f t="shared" si="24"/>
        <v>0.1487674065026526</v>
      </c>
      <c r="G122" s="15"/>
      <c r="H122" s="6">
        <v>11</v>
      </c>
      <c r="I122" s="6">
        <v>2608</v>
      </c>
      <c r="J122" s="7">
        <v>5189695.29</v>
      </c>
      <c r="K122" s="7">
        <v>706788.49</v>
      </c>
      <c r="L122" s="23">
        <f t="shared" si="25"/>
        <v>-0.2907021998148346</v>
      </c>
      <c r="N122" s="6">
        <v>19</v>
      </c>
      <c r="O122" s="6">
        <v>7039</v>
      </c>
      <c r="P122" s="7">
        <v>31618382.5</v>
      </c>
      <c r="Q122" s="7">
        <v>4890030.73</v>
      </c>
      <c r="R122" s="23">
        <f t="shared" si="26"/>
        <v>0.29042036426129675</v>
      </c>
      <c r="T122" s="6">
        <v>18</v>
      </c>
      <c r="U122" s="6">
        <v>4043</v>
      </c>
      <c r="V122" s="7">
        <v>11080280.48</v>
      </c>
      <c r="W122" s="7">
        <v>435876.69</v>
      </c>
      <c r="X122" s="23">
        <f t="shared" si="27"/>
        <v>0.12288658863984739</v>
      </c>
    </row>
    <row r="123" spans="1:24" ht="12.75">
      <c r="A123" s="5">
        <v>36465</v>
      </c>
      <c r="B123" s="12">
        <v>48</v>
      </c>
      <c r="C123" s="12">
        <v>13736</v>
      </c>
      <c r="D123" s="13">
        <v>47210569.55</v>
      </c>
      <c r="E123" s="13">
        <v>6489704.600000001</v>
      </c>
      <c r="F123" s="23">
        <f t="shared" si="24"/>
        <v>0.17179918545614825</v>
      </c>
      <c r="G123" s="15"/>
      <c r="H123" s="6">
        <v>11</v>
      </c>
      <c r="I123" s="6">
        <v>2606</v>
      </c>
      <c r="J123" s="7">
        <v>6216385.44</v>
      </c>
      <c r="K123" s="7">
        <v>958060.42</v>
      </c>
      <c r="L123" s="23">
        <f t="shared" si="25"/>
        <v>-0.21671397783367174</v>
      </c>
      <c r="N123" s="6">
        <v>19</v>
      </c>
      <c r="O123" s="6">
        <v>7068</v>
      </c>
      <c r="P123" s="7">
        <v>30656365.65</v>
      </c>
      <c r="Q123" s="7">
        <v>4908421.78</v>
      </c>
      <c r="R123" s="23">
        <f t="shared" si="26"/>
        <v>0.3246315118907902</v>
      </c>
      <c r="T123" s="6">
        <v>18</v>
      </c>
      <c r="U123" s="6">
        <v>4062</v>
      </c>
      <c r="V123" s="7">
        <v>10337818.46</v>
      </c>
      <c r="W123" s="7">
        <v>623222.4</v>
      </c>
      <c r="X123" s="23">
        <f t="shared" si="27"/>
        <v>0.12253475805106162</v>
      </c>
    </row>
    <row r="124" spans="1:24" ht="12.75">
      <c r="A124" s="5">
        <v>36495</v>
      </c>
      <c r="B124" s="12">
        <v>48</v>
      </c>
      <c r="C124" s="12">
        <v>13776</v>
      </c>
      <c r="D124" s="13">
        <v>41574698.22</v>
      </c>
      <c r="E124" s="13">
        <v>6226366.949999999</v>
      </c>
      <c r="F124" s="23">
        <f t="shared" si="24"/>
        <v>0.1933722153749267</v>
      </c>
      <c r="G124" s="15"/>
      <c r="H124" s="6">
        <v>11</v>
      </c>
      <c r="I124" s="6">
        <v>2582</v>
      </c>
      <c r="J124" s="7">
        <v>4753528.62</v>
      </c>
      <c r="K124" s="7">
        <v>734496.29</v>
      </c>
      <c r="L124" s="23">
        <f t="shared" si="25"/>
        <v>-0.16095927750476877</v>
      </c>
      <c r="N124" s="6">
        <v>19</v>
      </c>
      <c r="O124" s="6">
        <v>7127</v>
      </c>
      <c r="P124" s="7">
        <v>28087936.1</v>
      </c>
      <c r="Q124" s="7">
        <v>4805296.06</v>
      </c>
      <c r="R124" s="23">
        <f t="shared" si="26"/>
        <v>0.3003578688551216</v>
      </c>
      <c r="T124" s="6">
        <v>18</v>
      </c>
      <c r="U124" s="6">
        <v>4067</v>
      </c>
      <c r="V124" s="7">
        <v>8733233.5</v>
      </c>
      <c r="W124" s="7">
        <v>686574.6</v>
      </c>
      <c r="X124" s="23">
        <f t="shared" si="27"/>
        <v>0.15329698892019314</v>
      </c>
    </row>
    <row r="125" spans="1:24" ht="12.75">
      <c r="A125" s="9" t="s">
        <v>18</v>
      </c>
      <c r="B125" s="10">
        <f>AVERAGE(B113:B124)</f>
        <v>48.416666666666664</v>
      </c>
      <c r="C125" s="10">
        <f>AVERAGE(C113:C124)</f>
        <v>13987.5</v>
      </c>
      <c r="D125" s="11">
        <v>551319150.26</v>
      </c>
      <c r="E125" s="11">
        <v>72896825.35000001</v>
      </c>
      <c r="F125" s="37">
        <f t="shared" si="24"/>
        <v>0.15045686441463071</v>
      </c>
      <c r="G125" s="15"/>
      <c r="H125" s="10">
        <f>AVERAGE(H113:H124)</f>
        <v>11.25</v>
      </c>
      <c r="I125" s="10">
        <f>AVERAGE(I113:I124)</f>
        <v>2749.6666666666665</v>
      </c>
      <c r="J125" s="11">
        <f>SUM(J113:J124)</f>
        <v>73793916.51</v>
      </c>
      <c r="K125" s="11">
        <f>SUM(K113:K124)</f>
        <v>9516004.440000001</v>
      </c>
      <c r="L125" s="37">
        <f t="shared" si="25"/>
        <v>-0.21478818118599322</v>
      </c>
      <c r="N125" s="10">
        <f>AVERAGE(N113:N124)</f>
        <v>18.833333333333332</v>
      </c>
      <c r="O125" s="10">
        <f>AVERAGE(O113:O124)</f>
        <v>7127.416666666667</v>
      </c>
      <c r="P125" s="11">
        <f>SUM(P113:P124)</f>
        <v>354913834.62</v>
      </c>
      <c r="Q125" s="11">
        <f>SUM(Q113:Q124)</f>
        <v>52978245.97</v>
      </c>
      <c r="R125" s="37">
        <f t="shared" si="26"/>
        <v>0.30479315613898506</v>
      </c>
      <c r="T125" s="10">
        <f>AVERAGE(T113:T124)</f>
        <v>18.333333333333332</v>
      </c>
      <c r="U125" s="10">
        <f>AVERAGE(U113:U124)</f>
        <v>4110.416666666667</v>
      </c>
      <c r="V125" s="11">
        <f>SUM(V113:V124)</f>
        <v>122611399.13</v>
      </c>
      <c r="W125" s="11">
        <f>SUM(W113:W124)</f>
        <v>10402574.94</v>
      </c>
      <c r="X125" s="37">
        <f t="shared" si="27"/>
        <v>0.08285060195043414</v>
      </c>
    </row>
    <row r="126" spans="1:25" ht="12.75">
      <c r="A126" s="8" t="s">
        <v>21</v>
      </c>
      <c r="B126" s="7"/>
      <c r="C126" s="7"/>
      <c r="D126" s="7">
        <f>D111+D125</f>
        <v>3046012991.1400003</v>
      </c>
      <c r="E126" s="7">
        <f>E111+E125</f>
        <v>393471068.52000004</v>
      </c>
      <c r="H126" s="7"/>
      <c r="I126" s="7"/>
      <c r="J126" s="7">
        <f>J111+J125</f>
        <v>669097806.9</v>
      </c>
      <c r="K126" s="7">
        <f>K111+K125</f>
        <v>85652571.61</v>
      </c>
      <c r="M126" s="7"/>
      <c r="N126" s="7"/>
      <c r="O126" s="7"/>
      <c r="P126" s="7">
        <f>P111+P125</f>
        <v>1625940950.5300002</v>
      </c>
      <c r="Q126" s="7">
        <f>Q111+Q125</f>
        <v>237168644.44</v>
      </c>
      <c r="U126" s="7"/>
      <c r="V126" s="7">
        <f>V111+V125</f>
        <v>750809765.71</v>
      </c>
      <c r="W126" s="7">
        <f>W111+W125</f>
        <v>70612472.47</v>
      </c>
      <c r="Y126" s="7"/>
    </row>
    <row r="127" spans="10:22" ht="12.75">
      <c r="J127" s="18"/>
      <c r="P127" s="18"/>
      <c r="V127" s="18"/>
    </row>
    <row r="128" spans="1:24" ht="12.75">
      <c r="A128" s="5">
        <v>36526</v>
      </c>
      <c r="B128" s="12">
        <v>46</v>
      </c>
      <c r="C128" s="12">
        <v>13471</v>
      </c>
      <c r="D128" s="13">
        <v>49618571.9</v>
      </c>
      <c r="E128" s="13">
        <v>7655917.58</v>
      </c>
      <c r="F128" s="23">
        <f>IF(D113=0,1,((D128-D113)/D113))</f>
        <v>0.1727225349654782</v>
      </c>
      <c r="G128" s="15"/>
      <c r="H128" s="6">
        <v>9</v>
      </c>
      <c r="I128" s="6">
        <v>2197</v>
      </c>
      <c r="J128" s="7">
        <v>6710170.98</v>
      </c>
      <c r="K128" s="7">
        <v>1079382.82</v>
      </c>
      <c r="L128" s="23">
        <f>IF(J113=0,1,((J128-J113)/J113))</f>
        <v>0.03348644720022485</v>
      </c>
      <c r="N128" s="6">
        <v>19</v>
      </c>
      <c r="O128" s="6">
        <v>7166</v>
      </c>
      <c r="P128" s="7">
        <v>32873253.3</v>
      </c>
      <c r="Q128" s="7">
        <v>5657250.58</v>
      </c>
      <c r="R128" s="23">
        <f>IF(P113=0,1,((P128-P113)/P113))</f>
        <v>0.2270001393020556</v>
      </c>
      <c r="T128" s="6">
        <v>18</v>
      </c>
      <c r="U128" s="6">
        <v>4108</v>
      </c>
      <c r="V128" s="7">
        <v>10035147.62</v>
      </c>
      <c r="W128" s="7">
        <v>919284.18</v>
      </c>
      <c r="X128" s="23">
        <f>IF(V113=0,1,((V128-V113)/V113))</f>
        <v>0.11177189975762783</v>
      </c>
    </row>
    <row r="129" spans="1:24" ht="12.75">
      <c r="A129" s="5">
        <v>36557</v>
      </c>
      <c r="B129" s="12">
        <v>46</v>
      </c>
      <c r="C129" s="12">
        <v>14331</v>
      </c>
      <c r="D129" s="13">
        <v>51098309.08</v>
      </c>
      <c r="E129" s="13">
        <v>7404648.08</v>
      </c>
      <c r="F129" s="23">
        <f aca="true" t="shared" si="28" ref="F129:F140">IF(D114=0,1,((D129-D114)/D114))</f>
        <v>0.20184841305044443</v>
      </c>
      <c r="G129" s="15"/>
      <c r="H129" s="6">
        <v>9</v>
      </c>
      <c r="I129" s="6">
        <v>2171</v>
      </c>
      <c r="J129" s="7">
        <v>5167167.11</v>
      </c>
      <c r="K129" s="7">
        <v>809203.01</v>
      </c>
      <c r="L129" s="23">
        <f aca="true" t="shared" si="29" ref="L129:L140">IF(J114=0,1,((J129-J114)/J114))</f>
        <v>-0.17278724382167931</v>
      </c>
      <c r="N129" s="6">
        <v>19</v>
      </c>
      <c r="O129" s="17">
        <v>8075</v>
      </c>
      <c r="P129" s="7">
        <v>34752237.1</v>
      </c>
      <c r="Q129" s="7">
        <v>5510874.83</v>
      </c>
      <c r="R129" s="23">
        <f aca="true" t="shared" si="30" ref="R129:R140">IF(P114=0,1,((P129-P114)/P114))</f>
        <v>0.2797867250857433</v>
      </c>
      <c r="T129" s="6">
        <v>18</v>
      </c>
      <c r="U129" s="6">
        <v>4085</v>
      </c>
      <c r="V129" s="7">
        <v>11178904.87</v>
      </c>
      <c r="W129" s="7">
        <v>1084570.24</v>
      </c>
      <c r="X129" s="23">
        <f aca="true" t="shared" si="31" ref="X129:X140">IF(V114=0,1,((V129-V114)/V114))</f>
        <v>0.22639646488249107</v>
      </c>
    </row>
    <row r="130" spans="1:24" ht="12.75">
      <c r="A130" s="5">
        <v>36586</v>
      </c>
      <c r="B130" s="12">
        <v>45</v>
      </c>
      <c r="C130" s="12">
        <v>14643</v>
      </c>
      <c r="D130" s="13">
        <v>52486027.629999995</v>
      </c>
      <c r="E130" s="13">
        <v>7904926.63</v>
      </c>
      <c r="F130" s="23">
        <f t="shared" si="28"/>
        <v>0.17110839521822535</v>
      </c>
      <c r="G130" s="15"/>
      <c r="H130" s="6">
        <v>8</v>
      </c>
      <c r="I130" s="6">
        <v>1977</v>
      </c>
      <c r="J130" s="7">
        <v>5643699.02</v>
      </c>
      <c r="K130" s="7">
        <v>922608.97</v>
      </c>
      <c r="L130" s="23">
        <f t="shared" si="29"/>
        <v>-0.1374725791554888</v>
      </c>
      <c r="N130" s="6">
        <v>19</v>
      </c>
      <c r="O130" s="6">
        <v>8575</v>
      </c>
      <c r="P130" s="7">
        <v>36443906.08</v>
      </c>
      <c r="Q130" s="7">
        <v>5902831.88</v>
      </c>
      <c r="R130" s="23">
        <f t="shared" si="30"/>
        <v>0.264916602971631</v>
      </c>
      <c r="T130" s="6">
        <v>18</v>
      </c>
      <c r="U130" s="6">
        <v>4091</v>
      </c>
      <c r="V130" s="7">
        <v>10398422.53</v>
      </c>
      <c r="W130" s="7">
        <v>1079485.78</v>
      </c>
      <c r="X130" s="23">
        <f t="shared" si="31"/>
        <v>0.09886532024112844</v>
      </c>
    </row>
    <row r="131" spans="1:24" ht="12.75">
      <c r="A131" s="5">
        <v>36617</v>
      </c>
      <c r="B131" s="12">
        <v>45</v>
      </c>
      <c r="C131" s="12">
        <v>14596</v>
      </c>
      <c r="D131" s="13">
        <v>51305587.06</v>
      </c>
      <c r="E131" s="13">
        <v>8058676.75</v>
      </c>
      <c r="F131" s="23">
        <f t="shared" si="28"/>
        <v>0.19956231105967062</v>
      </c>
      <c r="G131" s="15"/>
      <c r="H131" s="6">
        <v>8</v>
      </c>
      <c r="I131" s="6">
        <v>1977</v>
      </c>
      <c r="J131" s="7">
        <v>4938214.45</v>
      </c>
      <c r="K131" s="7">
        <v>804493.07</v>
      </c>
      <c r="L131" s="23">
        <f t="shared" si="29"/>
        <v>-0.17020701619219772</v>
      </c>
      <c r="N131" s="6">
        <v>19</v>
      </c>
      <c r="O131" s="6">
        <v>8526</v>
      </c>
      <c r="P131" s="7">
        <v>35695208.2</v>
      </c>
      <c r="Q131" s="7">
        <v>6007393.99</v>
      </c>
      <c r="R131" s="23">
        <f t="shared" si="30"/>
        <v>0.26420552403131264</v>
      </c>
      <c r="T131" s="6">
        <v>18</v>
      </c>
      <c r="U131" s="6">
        <v>4093</v>
      </c>
      <c r="V131" s="7">
        <v>10672164.409999998</v>
      </c>
      <c r="W131" s="7">
        <v>1246789.69</v>
      </c>
      <c r="X131" s="23">
        <f t="shared" si="31"/>
        <v>0.24328748801542666</v>
      </c>
    </row>
    <row r="132" spans="1:24" ht="12.75">
      <c r="A132" s="5">
        <v>36647</v>
      </c>
      <c r="B132" s="12">
        <v>46</v>
      </c>
      <c r="C132" s="12">
        <v>14702</v>
      </c>
      <c r="D132" s="13">
        <v>51633556.55</v>
      </c>
      <c r="E132" s="13">
        <v>8524670.370000001</v>
      </c>
      <c r="F132" s="23">
        <f t="shared" si="28"/>
        <v>0.09248113911405818</v>
      </c>
      <c r="G132" s="15"/>
      <c r="H132" s="6">
        <v>8</v>
      </c>
      <c r="I132" s="6">
        <v>1973</v>
      </c>
      <c r="J132" s="7">
        <v>5161337.62</v>
      </c>
      <c r="K132" s="7">
        <v>853723.32</v>
      </c>
      <c r="L132" s="23">
        <f t="shared" si="29"/>
        <v>-0.1643858756205739</v>
      </c>
      <c r="N132" s="6">
        <v>19</v>
      </c>
      <c r="O132" s="6">
        <v>8570</v>
      </c>
      <c r="P132" s="7">
        <v>35160433.71</v>
      </c>
      <c r="Q132" s="7">
        <v>6234842.48</v>
      </c>
      <c r="R132" s="23">
        <f t="shared" si="30"/>
        <v>0.14501804070581026</v>
      </c>
      <c r="T132" s="6">
        <v>19</v>
      </c>
      <c r="U132" s="6">
        <v>4159</v>
      </c>
      <c r="V132" s="7">
        <v>11311785.22</v>
      </c>
      <c r="W132" s="7">
        <v>1436104.57</v>
      </c>
      <c r="X132" s="23">
        <f t="shared" si="31"/>
        <v>0.089910769502087</v>
      </c>
    </row>
    <row r="133" spans="1:24" ht="12.75">
      <c r="A133" s="5">
        <v>36678</v>
      </c>
      <c r="B133" s="12">
        <v>46</v>
      </c>
      <c r="C133" s="12">
        <v>14750</v>
      </c>
      <c r="D133" s="13">
        <v>52837777.29</v>
      </c>
      <c r="E133" s="13">
        <v>8933687.100000001</v>
      </c>
      <c r="F133" s="23">
        <f t="shared" si="28"/>
        <v>0.16706071553981927</v>
      </c>
      <c r="G133" s="15"/>
      <c r="H133" s="6">
        <v>8</v>
      </c>
      <c r="I133" s="6">
        <v>1976</v>
      </c>
      <c r="J133" s="7">
        <v>5486945.45</v>
      </c>
      <c r="K133" s="7">
        <v>910765.56</v>
      </c>
      <c r="L133" s="23">
        <f t="shared" si="29"/>
        <v>-0.03472602799973257</v>
      </c>
      <c r="N133" s="6">
        <v>19</v>
      </c>
      <c r="O133" s="6">
        <v>8579</v>
      </c>
      <c r="P133" s="7">
        <v>35892248.23</v>
      </c>
      <c r="Q133" s="7">
        <v>6434036.75</v>
      </c>
      <c r="R133" s="23">
        <f t="shared" si="30"/>
        <v>0.22891272927639025</v>
      </c>
      <c r="T133" s="6">
        <v>19</v>
      </c>
      <c r="U133" s="6">
        <v>4195</v>
      </c>
      <c r="V133" s="7">
        <v>11458583.61</v>
      </c>
      <c r="W133" s="7">
        <v>1588884.79</v>
      </c>
      <c r="X133" s="23">
        <f t="shared" si="31"/>
        <v>0.10354994030588133</v>
      </c>
    </row>
    <row r="134" spans="1:24" ht="12.75">
      <c r="A134" s="5">
        <v>36708</v>
      </c>
      <c r="B134" s="12">
        <v>46</v>
      </c>
      <c r="C134" s="12">
        <v>14810</v>
      </c>
      <c r="D134" s="13">
        <v>60038554.38</v>
      </c>
      <c r="E134" s="13">
        <v>1157128.27</v>
      </c>
      <c r="F134" s="23">
        <f t="shared" si="28"/>
        <v>0.16802923115436377</v>
      </c>
      <c r="G134" s="15"/>
      <c r="H134" s="6">
        <v>8</v>
      </c>
      <c r="I134" s="6">
        <v>1966</v>
      </c>
      <c r="J134" s="7">
        <v>6320330.56</v>
      </c>
      <c r="K134" s="7">
        <v>99458.94</v>
      </c>
      <c r="L134" s="23">
        <f t="shared" si="29"/>
        <v>-0.038627034561126455</v>
      </c>
      <c r="N134" s="6">
        <v>19</v>
      </c>
      <c r="O134" s="6">
        <v>8596</v>
      </c>
      <c r="P134" s="7">
        <v>40146186.2</v>
      </c>
      <c r="Q134" s="7">
        <v>1015696.14</v>
      </c>
      <c r="R134" s="23">
        <f t="shared" si="30"/>
        <v>0.25030278732364525</v>
      </c>
      <c r="T134" s="6">
        <v>19</v>
      </c>
      <c r="U134" s="6">
        <v>4248</v>
      </c>
      <c r="V134" s="7">
        <v>13572037.62</v>
      </c>
      <c r="W134" s="7">
        <v>41973.19</v>
      </c>
      <c r="X134" s="23">
        <f t="shared" si="31"/>
        <v>0.06714021676666666</v>
      </c>
    </row>
    <row r="135" spans="1:24" ht="12.75">
      <c r="A135" s="5">
        <v>36739</v>
      </c>
      <c r="B135" s="12">
        <v>45</v>
      </c>
      <c r="C135" s="12">
        <v>14797</v>
      </c>
      <c r="D135" s="13">
        <v>55397782.62</v>
      </c>
      <c r="E135" s="13">
        <v>4161499.91</v>
      </c>
      <c r="F135" s="23">
        <f t="shared" si="28"/>
        <v>0.10502431616267378</v>
      </c>
      <c r="G135" s="15"/>
      <c r="H135" s="6">
        <v>7</v>
      </c>
      <c r="I135" s="12">
        <v>1863</v>
      </c>
      <c r="J135" s="13">
        <v>5417838.77</v>
      </c>
      <c r="K135" s="13">
        <v>493566.41</v>
      </c>
      <c r="L135" s="23">
        <f t="shared" si="29"/>
        <v>-0.2541015263125693</v>
      </c>
      <c r="N135" s="6">
        <v>19</v>
      </c>
      <c r="O135" s="12">
        <v>8650</v>
      </c>
      <c r="P135" s="13">
        <v>37234657.03</v>
      </c>
      <c r="Q135" s="13">
        <v>3536507.31</v>
      </c>
      <c r="R135" s="23">
        <f t="shared" si="30"/>
        <v>0.1980912894303109</v>
      </c>
      <c r="S135" s="11"/>
      <c r="T135" s="12">
        <v>19</v>
      </c>
      <c r="U135" s="12">
        <v>4284</v>
      </c>
      <c r="V135" s="13">
        <v>12745286.82</v>
      </c>
      <c r="W135" s="13">
        <v>131426.19</v>
      </c>
      <c r="X135" s="23">
        <f t="shared" si="31"/>
        <v>0.08095036445556529</v>
      </c>
    </row>
    <row r="136" spans="1:24" ht="12.75">
      <c r="A136" s="5">
        <v>36770</v>
      </c>
      <c r="B136" s="12">
        <v>45</v>
      </c>
      <c r="C136" s="12">
        <v>14677</v>
      </c>
      <c r="D136" s="13">
        <v>54386213.580000006</v>
      </c>
      <c r="E136" s="13">
        <v>5940462.29</v>
      </c>
      <c r="F136" s="23">
        <f t="shared" si="28"/>
        <v>0.12928767582482595</v>
      </c>
      <c r="G136" s="15"/>
      <c r="H136" s="6">
        <v>7</v>
      </c>
      <c r="I136" s="6">
        <v>1843</v>
      </c>
      <c r="J136" s="7">
        <v>4113414.91</v>
      </c>
      <c r="K136" s="7">
        <v>482159.4</v>
      </c>
      <c r="L136" s="23">
        <f t="shared" si="29"/>
        <v>-0.3862317890395316</v>
      </c>
      <c r="N136" s="6">
        <v>19</v>
      </c>
      <c r="O136" s="6">
        <v>8596</v>
      </c>
      <c r="P136" s="7">
        <v>37882482.35</v>
      </c>
      <c r="Q136" s="7">
        <v>5073930.13</v>
      </c>
      <c r="R136" s="23">
        <f t="shared" si="30"/>
        <v>0.2438035709599594</v>
      </c>
      <c r="T136" s="6">
        <v>19</v>
      </c>
      <c r="U136" s="6">
        <v>4238</v>
      </c>
      <c r="V136" s="7">
        <v>12390316.32</v>
      </c>
      <c r="W136" s="7">
        <v>384372.76</v>
      </c>
      <c r="X136" s="23">
        <f t="shared" si="31"/>
        <v>0.1263019793478361</v>
      </c>
    </row>
    <row r="137" spans="1:24" ht="12.75">
      <c r="A137" s="5">
        <v>36800</v>
      </c>
      <c r="B137" s="12">
        <v>45</v>
      </c>
      <c r="C137" s="12">
        <v>14740</v>
      </c>
      <c r="D137" s="13">
        <v>54357144.58</v>
      </c>
      <c r="E137" s="13">
        <v>7240518.5200000005</v>
      </c>
      <c r="F137" s="23">
        <f t="shared" si="28"/>
        <v>0.13508056119878345</v>
      </c>
      <c r="G137" s="15"/>
      <c r="H137" s="6">
        <v>7</v>
      </c>
      <c r="I137" s="6">
        <v>1858</v>
      </c>
      <c r="J137" s="7">
        <v>6014494.75</v>
      </c>
      <c r="K137" s="7">
        <v>951508.98</v>
      </c>
      <c r="L137" s="23">
        <f t="shared" si="29"/>
        <v>0.15893022883044833</v>
      </c>
      <c r="N137" s="6">
        <v>19</v>
      </c>
      <c r="O137" s="6">
        <v>8631</v>
      </c>
      <c r="P137" s="7">
        <v>36935724.78</v>
      </c>
      <c r="Q137" s="7">
        <v>5745122.26</v>
      </c>
      <c r="R137" s="23">
        <f t="shared" si="30"/>
        <v>0.16817249522489017</v>
      </c>
      <c r="T137" s="6">
        <v>19</v>
      </c>
      <c r="U137" s="6">
        <v>4251</v>
      </c>
      <c r="V137" s="7">
        <v>11406925.05</v>
      </c>
      <c r="W137" s="7">
        <v>543887.28</v>
      </c>
      <c r="X137" s="23">
        <f t="shared" si="31"/>
        <v>0.029479810604938792</v>
      </c>
    </row>
    <row r="138" spans="1:24" ht="12.75">
      <c r="A138" s="5">
        <v>36831</v>
      </c>
      <c r="B138" s="12">
        <v>45</v>
      </c>
      <c r="C138" s="12">
        <v>14769</v>
      </c>
      <c r="D138" s="13">
        <v>49556275.8</v>
      </c>
      <c r="E138" s="13">
        <v>7377456.25</v>
      </c>
      <c r="F138" s="23">
        <f t="shared" si="28"/>
        <v>0.049686040061764095</v>
      </c>
      <c r="G138" s="15"/>
      <c r="H138" s="6">
        <v>7</v>
      </c>
      <c r="I138" s="6">
        <v>1858</v>
      </c>
      <c r="J138" s="7">
        <v>4931620.55</v>
      </c>
      <c r="K138" s="7">
        <v>836873.07</v>
      </c>
      <c r="L138" s="23">
        <f t="shared" si="29"/>
        <v>-0.20667394298510558</v>
      </c>
      <c r="N138" s="6">
        <v>19</v>
      </c>
      <c r="O138" s="6">
        <v>8624</v>
      </c>
      <c r="P138" s="7">
        <v>35076034.32</v>
      </c>
      <c r="Q138" s="7">
        <v>5878987.09</v>
      </c>
      <c r="R138" s="23">
        <f t="shared" si="30"/>
        <v>0.1441680569855808</v>
      </c>
      <c r="T138" s="6">
        <v>19</v>
      </c>
      <c r="U138" s="6">
        <v>4287</v>
      </c>
      <c r="V138" s="7">
        <v>9548620.93</v>
      </c>
      <c r="W138" s="7">
        <v>661596.09</v>
      </c>
      <c r="X138" s="23">
        <f t="shared" si="31"/>
        <v>-0.07634081920219762</v>
      </c>
    </row>
    <row r="139" spans="1:24" ht="12.75">
      <c r="A139" s="5">
        <v>36861</v>
      </c>
      <c r="B139" s="12">
        <v>45</v>
      </c>
      <c r="C139" s="12">
        <v>14764</v>
      </c>
      <c r="D139" s="13">
        <v>49136348.339999996</v>
      </c>
      <c r="E139" s="13">
        <v>7768900.58</v>
      </c>
      <c r="F139" s="23">
        <f t="shared" si="28"/>
        <v>0.18188105852232925</v>
      </c>
      <c r="G139" s="15"/>
      <c r="H139" s="6">
        <v>7</v>
      </c>
      <c r="I139" s="6">
        <v>1890</v>
      </c>
      <c r="J139" s="7">
        <v>3547710.79</v>
      </c>
      <c r="K139" s="7">
        <v>575013.01</v>
      </c>
      <c r="L139" s="23">
        <f t="shared" si="29"/>
        <v>-0.2536679436254241</v>
      </c>
      <c r="N139" s="6">
        <v>19</v>
      </c>
      <c r="O139" s="6">
        <v>8579</v>
      </c>
      <c r="P139" s="7">
        <v>35676577.08</v>
      </c>
      <c r="Q139" s="7">
        <v>6319842.32</v>
      </c>
      <c r="R139" s="23">
        <f t="shared" si="30"/>
        <v>0.2701743892104624</v>
      </c>
      <c r="T139" s="6">
        <v>19</v>
      </c>
      <c r="U139" s="6">
        <v>4295</v>
      </c>
      <c r="V139" s="7">
        <v>9912060.47</v>
      </c>
      <c r="W139" s="7">
        <v>874045.25</v>
      </c>
      <c r="X139" s="23">
        <f t="shared" si="31"/>
        <v>0.13498173042092607</v>
      </c>
    </row>
    <row r="140" spans="1:24" ht="12.75">
      <c r="A140" s="9" t="s">
        <v>19</v>
      </c>
      <c r="B140" s="10">
        <f>AVERAGE(B128:B139)</f>
        <v>45.416666666666664</v>
      </c>
      <c r="C140" s="10">
        <f>AVERAGE(C128:C139)</f>
        <v>14587.5</v>
      </c>
      <c r="D140" s="11">
        <v>631852148.81</v>
      </c>
      <c r="E140" s="11">
        <v>82128492.33</v>
      </c>
      <c r="F140" s="37">
        <f t="shared" si="28"/>
        <v>0.14607328352737411</v>
      </c>
      <c r="G140" s="15"/>
      <c r="H140" s="10">
        <f>AVERAGE(H128:H139)</f>
        <v>7.75</v>
      </c>
      <c r="I140" s="10">
        <f>AVERAGE(I128:I139)</f>
        <v>1962.4166666666667</v>
      </c>
      <c r="J140" s="11">
        <f>SUM(J128:J139)</f>
        <v>63452944.959999986</v>
      </c>
      <c r="K140" s="11">
        <f>SUM(K128:K139)</f>
        <v>8818756.56</v>
      </c>
      <c r="L140" s="37">
        <f t="shared" si="29"/>
        <v>-0.14013311718722352</v>
      </c>
      <c r="N140" s="10">
        <f>AVERAGE(N128:N139)</f>
        <v>19</v>
      </c>
      <c r="O140" s="10">
        <f>AVERAGE(O128:O139)</f>
        <v>8430.583333333334</v>
      </c>
      <c r="P140" s="11">
        <f>SUM(P128:P139)</f>
        <v>433768948.38</v>
      </c>
      <c r="Q140" s="11">
        <f>SUM(Q128:Q139)</f>
        <v>63317315.76000001</v>
      </c>
      <c r="R140" s="37">
        <f t="shared" si="30"/>
        <v>0.22218100865081455</v>
      </c>
      <c r="T140" s="10">
        <f>AVERAGE(T128:T139)</f>
        <v>18.666666666666668</v>
      </c>
      <c r="U140" s="10">
        <f>AVERAGE(U128:U139)</f>
        <v>4194.5</v>
      </c>
      <c r="V140" s="11">
        <f>SUM(V128:V139)</f>
        <v>134630255.46999997</v>
      </c>
      <c r="W140" s="11">
        <f>SUM(W128:W139)</f>
        <v>9992420.010000002</v>
      </c>
      <c r="X140" s="37">
        <f t="shared" si="31"/>
        <v>0.09802397187603135</v>
      </c>
    </row>
    <row r="141" spans="1:23" ht="12.75">
      <c r="A141" s="8" t="s">
        <v>21</v>
      </c>
      <c r="D141" s="7">
        <f>D126+D140</f>
        <v>3677865139.9500003</v>
      </c>
      <c r="E141" s="7">
        <f>E126+E140</f>
        <v>475599560.85</v>
      </c>
      <c r="J141" s="7">
        <f>J126+J140</f>
        <v>732550751.86</v>
      </c>
      <c r="K141" s="7">
        <f>K126+K140</f>
        <v>94471328.17</v>
      </c>
      <c r="P141" s="7">
        <f>P126+P140</f>
        <v>2059709898.9100003</v>
      </c>
      <c r="Q141" s="7">
        <f>Q126+Q140</f>
        <v>300485960.2</v>
      </c>
      <c r="V141" s="7">
        <f>V126+V140</f>
        <v>885440021.1800001</v>
      </c>
      <c r="W141" s="7">
        <f>W126+W140</f>
        <v>80604892.48</v>
      </c>
    </row>
    <row r="142" spans="1:20" ht="12.75">
      <c r="A142" s="5"/>
      <c r="B142" s="12"/>
      <c r="C142" s="12"/>
      <c r="D142" s="13"/>
      <c r="E142" s="13"/>
      <c r="T142" s="6"/>
    </row>
    <row r="143" spans="1:24" ht="12.75">
      <c r="A143" s="5">
        <v>36892</v>
      </c>
      <c r="B143" s="12">
        <v>44</v>
      </c>
      <c r="C143" s="12">
        <v>14774</v>
      </c>
      <c r="D143" s="13">
        <v>50952161.96</v>
      </c>
      <c r="E143" s="13">
        <v>8162094.43</v>
      </c>
      <c r="F143" s="23">
        <f>IF(D128=0,1,((D143-D128)/D128))</f>
        <v>0.026876832785266085</v>
      </c>
      <c r="G143" s="15"/>
      <c r="H143" s="6">
        <v>6</v>
      </c>
      <c r="I143" s="6">
        <v>1877</v>
      </c>
      <c r="J143" s="7">
        <v>5085729.74</v>
      </c>
      <c r="K143" s="7">
        <v>866685.65</v>
      </c>
      <c r="L143" s="23">
        <f>IF(J128=0,1,((J143-J128)/J128))</f>
        <v>-0.24208641550889365</v>
      </c>
      <c r="N143" s="6">
        <v>19</v>
      </c>
      <c r="O143" s="6">
        <v>8584</v>
      </c>
      <c r="P143" s="7">
        <v>35932990.75</v>
      </c>
      <c r="Q143" s="7">
        <v>6402304.84</v>
      </c>
      <c r="R143" s="23">
        <f>IF(P128=0,1,((P143-P128)/P128))</f>
        <v>0.09307680691281016</v>
      </c>
      <c r="T143" s="6">
        <v>19</v>
      </c>
      <c r="U143" s="6">
        <v>4313</v>
      </c>
      <c r="V143" s="7">
        <v>9933441.47</v>
      </c>
      <c r="W143" s="7">
        <v>893103.94</v>
      </c>
      <c r="X143" s="23">
        <f>IF(V128=0,1,((V143-V128)/V128))</f>
        <v>-0.010134992912042336</v>
      </c>
    </row>
    <row r="144" spans="1:24" ht="12.75">
      <c r="A144" s="5">
        <v>36923</v>
      </c>
      <c r="B144" s="12">
        <v>43</v>
      </c>
      <c r="C144" s="12">
        <v>14502</v>
      </c>
      <c r="D144" s="13">
        <v>51597940.05</v>
      </c>
      <c r="E144" s="13">
        <v>8443565.48</v>
      </c>
      <c r="F144" s="23">
        <f aca="true" t="shared" si="32" ref="F144:F155">IF(D129=0,1,((D144-D129)/D129))</f>
        <v>0.009777837642685432</v>
      </c>
      <c r="G144" s="15"/>
      <c r="H144" s="6">
        <v>5</v>
      </c>
      <c r="I144" s="6">
        <v>1697</v>
      </c>
      <c r="J144" s="7">
        <v>5074498.13</v>
      </c>
      <c r="K144" s="7">
        <v>881891.79</v>
      </c>
      <c r="L144" s="23">
        <f aca="true" t="shared" si="33" ref="L144:L155">IF(J129=0,1,((J144-J129)/J129))</f>
        <v>-0.01793419450682338</v>
      </c>
      <c r="N144" s="6">
        <v>19</v>
      </c>
      <c r="O144" s="17">
        <v>8604</v>
      </c>
      <c r="P144" s="7">
        <v>35870305.55</v>
      </c>
      <c r="Q144" s="7">
        <v>6496490.96</v>
      </c>
      <c r="R144" s="23">
        <f aca="true" t="shared" si="34" ref="R144:R155">IF(P129=0,1,((P144-P129)/P129))</f>
        <v>0.03217256048244432</v>
      </c>
      <c r="T144" s="6">
        <v>19</v>
      </c>
      <c r="U144" s="6">
        <v>4201</v>
      </c>
      <c r="V144" s="7">
        <v>10653136.37</v>
      </c>
      <c r="W144" s="7">
        <v>1065182.73</v>
      </c>
      <c r="X144" s="23">
        <f aca="true" t="shared" si="35" ref="X144:X155">IF(V129=0,1,((V144-V129)/V129))</f>
        <v>-0.047032200927925066</v>
      </c>
    </row>
    <row r="145" spans="1:24" ht="12.75">
      <c r="A145" s="5">
        <v>36951</v>
      </c>
      <c r="B145" s="12">
        <v>43</v>
      </c>
      <c r="C145" s="12">
        <v>14464</v>
      </c>
      <c r="D145" s="13">
        <v>58756811.9</v>
      </c>
      <c r="E145" s="13">
        <v>9865336.81</v>
      </c>
      <c r="F145" s="23">
        <f t="shared" si="32"/>
        <v>0.11947530710851025</v>
      </c>
      <c r="G145" s="15"/>
      <c r="H145" s="6">
        <v>5</v>
      </c>
      <c r="I145" s="6">
        <v>1684</v>
      </c>
      <c r="J145" s="7">
        <v>5111951.06</v>
      </c>
      <c r="K145" s="7">
        <v>867370.07</v>
      </c>
      <c r="L145" s="23">
        <f t="shared" si="33"/>
        <v>-0.09421975872838095</v>
      </c>
      <c r="N145" s="6">
        <v>19</v>
      </c>
      <c r="O145" s="6">
        <v>8553</v>
      </c>
      <c r="P145" s="7">
        <v>41863952.73</v>
      </c>
      <c r="Q145" s="7">
        <v>7674511.07</v>
      </c>
      <c r="R145" s="23">
        <f t="shared" si="34"/>
        <v>0.14872298919062515</v>
      </c>
      <c r="T145" s="6">
        <v>19</v>
      </c>
      <c r="U145" s="6">
        <v>4227</v>
      </c>
      <c r="V145" s="7">
        <v>11780908.11</v>
      </c>
      <c r="W145" s="7">
        <v>1323455.67</v>
      </c>
      <c r="X145" s="23">
        <f t="shared" si="35"/>
        <v>0.13295147182290928</v>
      </c>
    </row>
    <row r="146" spans="1:24" ht="12.75">
      <c r="A146" s="5">
        <v>36982</v>
      </c>
      <c r="B146" s="12">
        <v>44</v>
      </c>
      <c r="C146" s="12">
        <v>14441</v>
      </c>
      <c r="D146" s="13">
        <v>54602046.730000004</v>
      </c>
      <c r="E146" s="13">
        <v>9218971.29</v>
      </c>
      <c r="F146" s="23">
        <f t="shared" si="32"/>
        <v>0.06425147550002523</v>
      </c>
      <c r="G146" s="15"/>
      <c r="H146" s="6">
        <v>5</v>
      </c>
      <c r="I146" s="6">
        <v>1672</v>
      </c>
      <c r="J146" s="7">
        <v>5387018.39</v>
      </c>
      <c r="K146" s="7">
        <v>929750.78</v>
      </c>
      <c r="L146" s="23">
        <f t="shared" si="33"/>
        <v>0.09088384972831616</v>
      </c>
      <c r="N146" s="6">
        <v>20</v>
      </c>
      <c r="O146" s="6">
        <v>8544</v>
      </c>
      <c r="P146" s="7">
        <v>38297213.39</v>
      </c>
      <c r="Q146" s="7">
        <v>7001266.01</v>
      </c>
      <c r="R146" s="23">
        <f t="shared" si="34"/>
        <v>0.07289508371602656</v>
      </c>
      <c r="T146" s="6">
        <v>19</v>
      </c>
      <c r="U146" s="6">
        <v>4225</v>
      </c>
      <c r="V146" s="7">
        <v>10917814.95</v>
      </c>
      <c r="W146" s="7">
        <v>1287954.5</v>
      </c>
      <c r="X146" s="23">
        <f t="shared" si="35"/>
        <v>0.02301787440322998</v>
      </c>
    </row>
    <row r="147" spans="1:24" ht="12.75">
      <c r="A147" s="5">
        <v>37012</v>
      </c>
      <c r="B147" s="12">
        <v>44</v>
      </c>
      <c r="C147" s="12">
        <v>14491</v>
      </c>
      <c r="D147" s="13">
        <v>55836351.79</v>
      </c>
      <c r="E147" s="13">
        <v>9618708.75</v>
      </c>
      <c r="F147" s="23">
        <f t="shared" si="32"/>
        <v>0.08139658626711435</v>
      </c>
      <c r="G147" s="15"/>
      <c r="H147" s="6">
        <v>5</v>
      </c>
      <c r="I147" s="6">
        <v>1673</v>
      </c>
      <c r="J147" s="7">
        <v>4938777.96</v>
      </c>
      <c r="K147" s="7">
        <v>858999.44</v>
      </c>
      <c r="L147" s="23">
        <f t="shared" si="33"/>
        <v>-0.04312053897377094</v>
      </c>
      <c r="N147" s="6">
        <v>20</v>
      </c>
      <c r="O147" s="6">
        <v>8538</v>
      </c>
      <c r="P147" s="7">
        <v>39390714.55</v>
      </c>
      <c r="Q147" s="7">
        <v>7288008.88</v>
      </c>
      <c r="R147" s="23">
        <f t="shared" si="34"/>
        <v>0.1203136706131375</v>
      </c>
      <c r="T147" s="6">
        <v>19</v>
      </c>
      <c r="U147" s="6">
        <v>4280</v>
      </c>
      <c r="V147" s="7">
        <v>11506859.28</v>
      </c>
      <c r="W147" s="7">
        <v>1471700.43</v>
      </c>
      <c r="X147" s="23">
        <f t="shared" si="35"/>
        <v>0.017245205438934125</v>
      </c>
    </row>
    <row r="148" spans="1:24" ht="12.75">
      <c r="A148" s="5">
        <v>37043</v>
      </c>
      <c r="B148" s="12">
        <v>43</v>
      </c>
      <c r="C148" s="12">
        <v>14367</v>
      </c>
      <c r="D148" s="13">
        <v>55922909.910000004</v>
      </c>
      <c r="E148" s="13">
        <v>9767418.82</v>
      </c>
      <c r="F148" s="23">
        <f t="shared" si="32"/>
        <v>0.058388766110793466</v>
      </c>
      <c r="G148" s="15"/>
      <c r="H148" s="6">
        <v>5</v>
      </c>
      <c r="I148" s="6">
        <v>1669</v>
      </c>
      <c r="J148" s="7">
        <v>4504736.75</v>
      </c>
      <c r="K148" s="7">
        <v>762337.59</v>
      </c>
      <c r="L148" s="23">
        <f t="shared" si="33"/>
        <v>-0.17900828593074497</v>
      </c>
      <c r="N148" s="6">
        <v>20</v>
      </c>
      <c r="O148" s="6">
        <v>8513</v>
      </c>
      <c r="P148" s="7">
        <v>39344940.63</v>
      </c>
      <c r="Q148" s="7">
        <v>7352378.73</v>
      </c>
      <c r="R148" s="23">
        <f t="shared" si="34"/>
        <v>0.09619604706495162</v>
      </c>
      <c r="T148" s="6">
        <v>18</v>
      </c>
      <c r="U148" s="6">
        <v>4185</v>
      </c>
      <c r="V148" s="7">
        <v>12073232.53</v>
      </c>
      <c r="W148" s="7">
        <v>1652702.5</v>
      </c>
      <c r="X148" s="23">
        <f t="shared" si="35"/>
        <v>0.0536409159211956</v>
      </c>
    </row>
    <row r="149" spans="1:24" ht="12.75">
      <c r="A149" s="5">
        <v>37073</v>
      </c>
      <c r="B149" s="12">
        <v>43</v>
      </c>
      <c r="C149" s="12">
        <v>14356</v>
      </c>
      <c r="D149" s="13">
        <v>62205165.3</v>
      </c>
      <c r="E149" s="13">
        <v>1301076.11</v>
      </c>
      <c r="F149" s="23">
        <f t="shared" si="32"/>
        <v>0.0360869934723434</v>
      </c>
      <c r="G149" s="15"/>
      <c r="H149" s="6">
        <v>5</v>
      </c>
      <c r="I149" s="6">
        <v>1670</v>
      </c>
      <c r="J149" s="7">
        <v>5855943.4</v>
      </c>
      <c r="K149" s="7">
        <v>84923.93</v>
      </c>
      <c r="L149" s="23">
        <f t="shared" si="33"/>
        <v>-0.07347513798392204</v>
      </c>
      <c r="N149" s="6">
        <v>20</v>
      </c>
      <c r="O149" s="6">
        <v>8487</v>
      </c>
      <c r="P149" s="7">
        <v>42933412.72</v>
      </c>
      <c r="Q149" s="7">
        <v>1175106.57</v>
      </c>
      <c r="R149" s="23">
        <f t="shared" si="34"/>
        <v>0.06942693151759445</v>
      </c>
      <c r="T149" s="6">
        <v>18</v>
      </c>
      <c r="U149" s="6">
        <v>4199</v>
      </c>
      <c r="V149" s="7">
        <v>13415809.18</v>
      </c>
      <c r="W149" s="7">
        <v>41045.61</v>
      </c>
      <c r="X149" s="23">
        <f t="shared" si="35"/>
        <v>-0.011511052678617574</v>
      </c>
    </row>
    <row r="150" spans="1:24" ht="12.75">
      <c r="A150" s="5">
        <v>37104</v>
      </c>
      <c r="B150" s="12">
        <v>43</v>
      </c>
      <c r="C150" s="12">
        <v>14409</v>
      </c>
      <c r="D150" s="13">
        <v>60757667.15000001</v>
      </c>
      <c r="E150" s="13">
        <v>5017269.26</v>
      </c>
      <c r="F150" s="23">
        <f t="shared" si="32"/>
        <v>0.09675269074876225</v>
      </c>
      <c r="G150" s="15"/>
      <c r="H150" s="6">
        <v>5</v>
      </c>
      <c r="I150" s="12">
        <v>1672</v>
      </c>
      <c r="J150" s="13">
        <v>5127715.48</v>
      </c>
      <c r="K150" s="7">
        <v>465276.3</v>
      </c>
      <c r="L150" s="23">
        <f t="shared" si="33"/>
        <v>-0.053549635254280394</v>
      </c>
      <c r="N150" s="6">
        <v>20</v>
      </c>
      <c r="O150" s="12">
        <v>8487</v>
      </c>
      <c r="P150" s="13">
        <v>42765606.900000006</v>
      </c>
      <c r="Q150" s="13">
        <v>4419834.51</v>
      </c>
      <c r="R150" s="23">
        <f t="shared" si="34"/>
        <v>0.1485430593745959</v>
      </c>
      <c r="S150" s="11"/>
      <c r="T150" s="12">
        <v>18</v>
      </c>
      <c r="U150" s="12">
        <v>4250</v>
      </c>
      <c r="V150" s="13">
        <v>12864344.770000001</v>
      </c>
      <c r="W150" s="13">
        <v>132158.45</v>
      </c>
      <c r="X150" s="23">
        <f t="shared" si="35"/>
        <v>0.009341331558986534</v>
      </c>
    </row>
    <row r="151" spans="1:24" ht="12.75">
      <c r="A151" s="5">
        <v>37135</v>
      </c>
      <c r="B151" s="12">
        <v>43</v>
      </c>
      <c r="C151" s="12">
        <v>14342</v>
      </c>
      <c r="D151" s="13">
        <v>59779789.36999999</v>
      </c>
      <c r="E151" s="13">
        <v>6939555.33</v>
      </c>
      <c r="F151" s="23">
        <f t="shared" si="32"/>
        <v>0.09917174656893964</v>
      </c>
      <c r="G151" s="15"/>
      <c r="H151" s="6">
        <v>5</v>
      </c>
      <c r="I151" s="6">
        <v>1665</v>
      </c>
      <c r="J151" s="7">
        <v>5068989.55</v>
      </c>
      <c r="K151" s="7">
        <v>640904.53</v>
      </c>
      <c r="L151" s="23">
        <f t="shared" si="33"/>
        <v>0.23230689364132237</v>
      </c>
      <c r="N151" s="6">
        <v>20</v>
      </c>
      <c r="O151" s="6">
        <v>8499</v>
      </c>
      <c r="P151" s="7">
        <v>41875446.919999994</v>
      </c>
      <c r="Q151" s="7">
        <v>5881013.46</v>
      </c>
      <c r="R151" s="23">
        <f t="shared" si="34"/>
        <v>0.10540398417159146</v>
      </c>
      <c r="T151" s="6">
        <v>18</v>
      </c>
      <c r="U151" s="6">
        <v>4178</v>
      </c>
      <c r="V151" s="7">
        <v>12835352.9</v>
      </c>
      <c r="W151" s="7">
        <v>417637.34</v>
      </c>
      <c r="X151" s="23">
        <f t="shared" si="35"/>
        <v>0.035918096722166656</v>
      </c>
    </row>
    <row r="152" spans="1:24" ht="12.75">
      <c r="A152" s="5">
        <v>37165</v>
      </c>
      <c r="B152" s="12">
        <v>43</v>
      </c>
      <c r="C152" s="12">
        <v>14432</v>
      </c>
      <c r="D152" s="13">
        <v>56379939.57</v>
      </c>
      <c r="E152" s="13">
        <v>7804075.37</v>
      </c>
      <c r="F152" s="23">
        <f t="shared" si="32"/>
        <v>0.03721304725679544</v>
      </c>
      <c r="G152" s="15"/>
      <c r="H152" s="6">
        <v>5</v>
      </c>
      <c r="I152" s="6">
        <v>1656</v>
      </c>
      <c r="J152" s="7">
        <v>4887432.27</v>
      </c>
      <c r="K152" s="7">
        <v>768912.86</v>
      </c>
      <c r="L152" s="23">
        <f t="shared" si="33"/>
        <v>-0.18739104893224828</v>
      </c>
      <c r="N152" s="6">
        <v>20</v>
      </c>
      <c r="O152" s="6">
        <v>8637</v>
      </c>
      <c r="P152" s="7">
        <v>39934017.09</v>
      </c>
      <c r="Q152" s="7">
        <v>6485061.04</v>
      </c>
      <c r="R152" s="23">
        <f t="shared" si="34"/>
        <v>0.0811759435575912</v>
      </c>
      <c r="T152" s="6">
        <v>18</v>
      </c>
      <c r="U152" s="6">
        <v>4139</v>
      </c>
      <c r="V152" s="7">
        <v>11558490.21</v>
      </c>
      <c r="W152" s="7">
        <v>550101.47</v>
      </c>
      <c r="X152" s="23">
        <f t="shared" si="35"/>
        <v>0.013287118073945803</v>
      </c>
    </row>
    <row r="153" spans="1:24" ht="12.75">
      <c r="A153" s="5">
        <v>37196</v>
      </c>
      <c r="B153" s="12">
        <v>43</v>
      </c>
      <c r="C153" s="12">
        <v>14307</v>
      </c>
      <c r="D153" s="13">
        <v>53239398.879999995</v>
      </c>
      <c r="E153" s="13">
        <v>8029145.26</v>
      </c>
      <c r="F153" s="23">
        <f t="shared" si="32"/>
        <v>0.07432203127741892</v>
      </c>
      <c r="G153" s="15"/>
      <c r="H153" s="6">
        <v>5</v>
      </c>
      <c r="I153" s="6">
        <v>1646</v>
      </c>
      <c r="J153" s="7">
        <v>4384506.18</v>
      </c>
      <c r="K153" s="7">
        <v>765172.8</v>
      </c>
      <c r="L153" s="23">
        <f t="shared" si="33"/>
        <v>-0.11094007830752513</v>
      </c>
      <c r="N153" s="6">
        <v>20</v>
      </c>
      <c r="O153" s="6">
        <v>8522</v>
      </c>
      <c r="P153" s="7">
        <v>38449822.33</v>
      </c>
      <c r="Q153" s="7">
        <v>6546141.68</v>
      </c>
      <c r="R153" s="23">
        <f t="shared" si="34"/>
        <v>0.09618498999119458</v>
      </c>
      <c r="T153" s="6">
        <v>18</v>
      </c>
      <c r="U153" s="6">
        <v>4139</v>
      </c>
      <c r="V153" s="7">
        <v>10405070.37</v>
      </c>
      <c r="W153" s="7">
        <v>717830.78</v>
      </c>
      <c r="X153" s="23">
        <f t="shared" si="35"/>
        <v>0.08969352184766219</v>
      </c>
    </row>
    <row r="154" spans="1:24" ht="12.75">
      <c r="A154" s="5">
        <v>37226</v>
      </c>
      <c r="B154" s="12">
        <v>45</v>
      </c>
      <c r="C154" s="12">
        <v>16286</v>
      </c>
      <c r="D154" s="13">
        <v>56644009.79</v>
      </c>
      <c r="E154" s="13">
        <v>8017408.6</v>
      </c>
      <c r="F154" s="23">
        <f t="shared" si="32"/>
        <v>0.1527924175001891</v>
      </c>
      <c r="G154" s="15"/>
      <c r="H154" s="6">
        <v>5</v>
      </c>
      <c r="I154" s="6">
        <v>1616</v>
      </c>
      <c r="J154" s="7">
        <v>4302777.85</v>
      </c>
      <c r="K154" s="7">
        <v>743269.12</v>
      </c>
      <c r="L154" s="23">
        <f t="shared" si="33"/>
        <v>0.21283219086750857</v>
      </c>
      <c r="N154" s="6">
        <v>22</v>
      </c>
      <c r="O154" s="6">
        <v>10516</v>
      </c>
      <c r="P154" s="7">
        <v>41668003.76</v>
      </c>
      <c r="Q154" s="7">
        <v>6381643.68</v>
      </c>
      <c r="R154" s="23">
        <f t="shared" si="34"/>
        <v>0.16793726221450614</v>
      </c>
      <c r="T154" s="6">
        <v>18</v>
      </c>
      <c r="U154" s="6">
        <v>4154</v>
      </c>
      <c r="V154" s="7">
        <v>10673228.18</v>
      </c>
      <c r="W154" s="7">
        <v>892495.8</v>
      </c>
      <c r="X154" s="23">
        <f t="shared" si="35"/>
        <v>0.07679207691516424</v>
      </c>
    </row>
    <row r="155" spans="1:24" ht="12.75">
      <c r="A155" s="9" t="s">
        <v>20</v>
      </c>
      <c r="B155" s="10">
        <f>AVERAGE(B143:B154)</f>
        <v>43.416666666666664</v>
      </c>
      <c r="C155" s="10">
        <f>AVERAGE(C143:C154)</f>
        <v>14597.583333333334</v>
      </c>
      <c r="D155" s="11">
        <v>676674192.4000001</v>
      </c>
      <c r="E155" s="11">
        <v>92184625.51</v>
      </c>
      <c r="F155" s="37">
        <f t="shared" si="32"/>
        <v>0.07093755030257608</v>
      </c>
      <c r="G155" s="15"/>
      <c r="H155" s="10">
        <f>AVERAGE(H143:H154)</f>
        <v>5.083333333333333</v>
      </c>
      <c r="I155" s="10">
        <f>AVERAGE(I143:I154)</f>
        <v>1683.0833333333333</v>
      </c>
      <c r="J155" s="11">
        <f>SUM(J143:J154)</f>
        <v>59730076.75999999</v>
      </c>
      <c r="K155" s="11">
        <f>SUM(K143:K154)</f>
        <v>8635494.86</v>
      </c>
      <c r="L155" s="37">
        <f t="shared" si="33"/>
        <v>-0.05867132254219011</v>
      </c>
      <c r="N155" s="10">
        <f>AVERAGE(N143:N154)</f>
        <v>19.916666666666668</v>
      </c>
      <c r="O155" s="10">
        <f>AVERAGE(O143:O154)</f>
        <v>8707</v>
      </c>
      <c r="P155" s="11">
        <f>SUM(P143:P154)</f>
        <v>478326427.32</v>
      </c>
      <c r="Q155" s="11">
        <f>SUM(Q143:Q154)</f>
        <v>73103761.43</v>
      </c>
      <c r="R155" s="37">
        <f t="shared" si="34"/>
        <v>0.10272168883090671</v>
      </c>
      <c r="T155" s="10">
        <f>AVERAGE(T143:T154)</f>
        <v>18.416666666666668</v>
      </c>
      <c r="U155" s="10">
        <f>AVERAGE(U143:U154)</f>
        <v>4207.5</v>
      </c>
      <c r="V155" s="11">
        <f>SUM(V143:V154)</f>
        <v>138617688.32000002</v>
      </c>
      <c r="W155" s="11">
        <f>SUM(W143:W154)</f>
        <v>10445369.22</v>
      </c>
      <c r="X155" s="37">
        <f t="shared" si="35"/>
        <v>0.029617657903713807</v>
      </c>
    </row>
    <row r="156" spans="1:23" ht="12.75">
      <c r="A156" s="8" t="s">
        <v>21</v>
      </c>
      <c r="D156" s="7">
        <f>D141+D155</f>
        <v>4354539332.35</v>
      </c>
      <c r="E156" s="7">
        <f>E141+E155</f>
        <v>567784186.36</v>
      </c>
      <c r="J156" s="7">
        <f>J141+J155</f>
        <v>792280828.62</v>
      </c>
      <c r="K156" s="7">
        <f>K141+K155</f>
        <v>103106823.03</v>
      </c>
      <c r="P156" s="7">
        <f>P141+P155</f>
        <v>2538036326.2300005</v>
      </c>
      <c r="Q156" s="7">
        <f>Q141+Q155</f>
        <v>373589721.63</v>
      </c>
      <c r="V156" s="7">
        <f>V141+V155</f>
        <v>1024057709.5000001</v>
      </c>
      <c r="W156" s="7">
        <f>W141+W155</f>
        <v>91050261.7</v>
      </c>
    </row>
    <row r="158" spans="1:24" ht="12.75">
      <c r="A158" s="5">
        <v>37257</v>
      </c>
      <c r="B158" s="12">
        <v>44</v>
      </c>
      <c r="C158" s="12">
        <v>15818</v>
      </c>
      <c r="D158" s="13">
        <v>58064855.98</v>
      </c>
      <c r="E158" s="13">
        <v>8378523.21</v>
      </c>
      <c r="F158" s="23">
        <f>IF(D143=0,1,((D158-D143)/D143))</f>
        <v>0.13959552934346176</v>
      </c>
      <c r="G158" s="15"/>
      <c r="H158" s="6">
        <v>5</v>
      </c>
      <c r="I158" s="6">
        <v>1600</v>
      </c>
      <c r="J158" s="7">
        <v>4510494.33</v>
      </c>
      <c r="K158" s="7">
        <v>786258.49</v>
      </c>
      <c r="L158" s="23">
        <f>IF(J143=0,1,((J158-J143)/J143))</f>
        <v>-0.11310774252821389</v>
      </c>
      <c r="N158" s="6">
        <v>21</v>
      </c>
      <c r="O158" s="6">
        <v>10068</v>
      </c>
      <c r="P158" s="7">
        <v>43187033.54</v>
      </c>
      <c r="Q158" s="7">
        <v>6646444.79</v>
      </c>
      <c r="R158" s="23">
        <f>IF(P143=0,1,((P158-P143)/P143))</f>
        <v>0.20187695592802832</v>
      </c>
      <c r="T158" s="6">
        <v>18</v>
      </c>
      <c r="U158" s="6">
        <v>4150</v>
      </c>
      <c r="V158" s="7">
        <v>10367328.11</v>
      </c>
      <c r="W158" s="7">
        <v>945819.93</v>
      </c>
      <c r="X158" s="23">
        <f>IF(V143=0,1,((V158-V143)/V143))</f>
        <v>0.043679387582881556</v>
      </c>
    </row>
    <row r="159" spans="1:24" ht="12.75">
      <c r="A159" s="5">
        <v>37288</v>
      </c>
      <c r="B159" s="12">
        <v>44</v>
      </c>
      <c r="C159" s="12">
        <v>15663</v>
      </c>
      <c r="D159" s="13">
        <v>56693238.58</v>
      </c>
      <c r="E159" s="13">
        <v>8854463.6</v>
      </c>
      <c r="F159" s="23">
        <f aca="true" t="shared" si="36" ref="F159:F170">IF(D144=0,1,((D159-D144)/D144))</f>
        <v>0.09875003779341772</v>
      </c>
      <c r="G159" s="15"/>
      <c r="H159" s="6">
        <v>5</v>
      </c>
      <c r="I159" s="6">
        <v>1596</v>
      </c>
      <c r="J159" s="7">
        <v>4186702</v>
      </c>
      <c r="K159" s="7">
        <v>710899.13</v>
      </c>
      <c r="L159" s="23">
        <f aca="true" t="shared" si="37" ref="L159:L170">IF(J144=0,1,((J159-J144)/J144))</f>
        <v>-0.1749524991942405</v>
      </c>
      <c r="N159" s="6">
        <v>21</v>
      </c>
      <c r="O159" s="17">
        <v>9905</v>
      </c>
      <c r="P159" s="7">
        <v>41495580.71</v>
      </c>
      <c r="Q159" s="7">
        <v>6941812.41</v>
      </c>
      <c r="R159" s="23">
        <f aca="true" t="shared" si="38" ref="R159:R170">IF(P144=0,1,((P159-P144)/P144))</f>
        <v>0.15682261619318724</v>
      </c>
      <c r="T159" s="6">
        <v>18</v>
      </c>
      <c r="U159" s="6">
        <v>4162</v>
      </c>
      <c r="V159" s="7">
        <v>11010955.87</v>
      </c>
      <c r="W159" s="7">
        <v>1201752.06</v>
      </c>
      <c r="X159" s="23">
        <f aca="true" t="shared" si="39" ref="X159:X170">IF(V144=0,1,((V159-V144)/V144))</f>
        <v>0.033588183570769405</v>
      </c>
    </row>
    <row r="160" spans="1:24" ht="12.75">
      <c r="A160" s="5">
        <v>37316</v>
      </c>
      <c r="B160" s="12">
        <v>43</v>
      </c>
      <c r="C160" s="12">
        <v>15539</v>
      </c>
      <c r="D160" s="13">
        <v>63582514.31</v>
      </c>
      <c r="E160" s="13">
        <v>10645366.6</v>
      </c>
      <c r="F160" s="23">
        <f t="shared" si="36"/>
        <v>0.08213009273227781</v>
      </c>
      <c r="G160" s="15"/>
      <c r="H160" s="6">
        <v>5</v>
      </c>
      <c r="I160" s="6">
        <v>1599</v>
      </c>
      <c r="J160" s="7">
        <v>4541224</v>
      </c>
      <c r="K160" s="7">
        <v>780849.26</v>
      </c>
      <c r="L160" s="23">
        <f t="shared" si="37"/>
        <v>-0.11164564239783618</v>
      </c>
      <c r="N160" s="6">
        <v>20</v>
      </c>
      <c r="O160" s="6">
        <v>9731</v>
      </c>
      <c r="P160" s="7">
        <v>46868647.7</v>
      </c>
      <c r="Q160" s="7">
        <v>8458724.34</v>
      </c>
      <c r="R160" s="23">
        <f t="shared" si="38"/>
        <v>0.11954664200673071</v>
      </c>
      <c r="T160" s="6">
        <v>18</v>
      </c>
      <c r="U160" s="6">
        <v>4209</v>
      </c>
      <c r="V160" s="7">
        <v>12172642.61</v>
      </c>
      <c r="W160" s="7">
        <v>1405793</v>
      </c>
      <c r="X160" s="23">
        <f t="shared" si="39"/>
        <v>0.03325163869731601</v>
      </c>
    </row>
    <row r="161" spans="1:24" ht="12.75">
      <c r="A161" s="5">
        <v>37347</v>
      </c>
      <c r="B161" s="12">
        <v>44</v>
      </c>
      <c r="C161" s="12">
        <v>16175</v>
      </c>
      <c r="D161" s="13">
        <v>59864248.54</v>
      </c>
      <c r="E161" s="13">
        <v>10247121.73</v>
      </c>
      <c r="F161" s="23">
        <f t="shared" si="36"/>
        <v>0.09637370987246863</v>
      </c>
      <c r="G161" s="15"/>
      <c r="H161" s="6">
        <v>5</v>
      </c>
      <c r="I161" s="6">
        <v>1603</v>
      </c>
      <c r="J161" s="7">
        <v>4472064.53</v>
      </c>
      <c r="K161" s="7">
        <v>768679.16</v>
      </c>
      <c r="L161" s="23">
        <f t="shared" si="37"/>
        <v>-0.1698442057852339</v>
      </c>
      <c r="N161" s="6">
        <v>22</v>
      </c>
      <c r="O161" s="6">
        <v>10406</v>
      </c>
      <c r="P161" s="7">
        <v>43933334.23</v>
      </c>
      <c r="Q161" s="7">
        <v>8015055.42</v>
      </c>
      <c r="R161" s="23">
        <f t="shared" si="38"/>
        <v>0.14716790964931342</v>
      </c>
      <c r="T161" s="6">
        <v>17</v>
      </c>
      <c r="U161" s="6">
        <v>4166</v>
      </c>
      <c r="V161" s="7">
        <v>11458849.78</v>
      </c>
      <c r="W161" s="7">
        <v>1463387.15</v>
      </c>
      <c r="X161" s="23">
        <f t="shared" si="39"/>
        <v>0.04955522991347276</v>
      </c>
    </row>
    <row r="162" spans="1:24" ht="12.75">
      <c r="A162" s="5">
        <v>37377</v>
      </c>
      <c r="B162" s="12">
        <v>42</v>
      </c>
      <c r="C162" s="12">
        <v>15477</v>
      </c>
      <c r="D162" s="13">
        <v>61058383.769999996</v>
      </c>
      <c r="E162" s="13">
        <v>10221949.57</v>
      </c>
      <c r="F162" s="23">
        <f t="shared" si="36"/>
        <v>0.09352387490572468</v>
      </c>
      <c r="G162" s="15"/>
      <c r="H162" s="6">
        <v>5</v>
      </c>
      <c r="I162" s="6">
        <v>1605</v>
      </c>
      <c r="J162" s="7">
        <v>4616637.52</v>
      </c>
      <c r="K162" s="7">
        <v>780877.73</v>
      </c>
      <c r="L162" s="23">
        <f t="shared" si="37"/>
        <v>-0.06522675095116048</v>
      </c>
      <c r="N162" s="6">
        <v>20</v>
      </c>
      <c r="O162" s="6">
        <v>9666</v>
      </c>
      <c r="P162" s="7">
        <v>44115917.95</v>
      </c>
      <c r="Q162" s="7">
        <v>7867018.84</v>
      </c>
      <c r="R162" s="23">
        <f t="shared" si="38"/>
        <v>0.11995729079761022</v>
      </c>
      <c r="T162" s="6">
        <v>17</v>
      </c>
      <c r="U162" s="6">
        <v>4206</v>
      </c>
      <c r="V162" s="7">
        <v>12325828.3</v>
      </c>
      <c r="W162" s="7">
        <v>1574053</v>
      </c>
      <c r="X162" s="23">
        <f t="shared" si="39"/>
        <v>0.07117224605531124</v>
      </c>
    </row>
    <row r="163" spans="1:24" ht="12.75">
      <c r="A163" s="5">
        <v>37408</v>
      </c>
      <c r="B163" s="12">
        <v>42</v>
      </c>
      <c r="C163" s="12">
        <v>15520</v>
      </c>
      <c r="D163" s="13">
        <v>59535059.06</v>
      </c>
      <c r="E163" s="13">
        <v>10216748.280000001</v>
      </c>
      <c r="F163" s="23">
        <f t="shared" si="36"/>
        <v>0.0645915807280637</v>
      </c>
      <c r="G163" s="15"/>
      <c r="H163" s="6">
        <v>5</v>
      </c>
      <c r="I163" s="6">
        <v>1609</v>
      </c>
      <c r="J163" s="7">
        <v>4224033.04</v>
      </c>
      <c r="K163" s="7">
        <v>707501.08</v>
      </c>
      <c r="L163" s="23">
        <f t="shared" si="37"/>
        <v>-0.06231301085462984</v>
      </c>
      <c r="N163" s="6">
        <v>20</v>
      </c>
      <c r="O163" s="6">
        <v>9687</v>
      </c>
      <c r="P163" s="7">
        <v>43656659.42</v>
      </c>
      <c r="Q163" s="7">
        <v>7890643.82</v>
      </c>
      <c r="R163" s="23">
        <f t="shared" si="38"/>
        <v>0.10958762984413732</v>
      </c>
      <c r="T163" s="6">
        <v>17</v>
      </c>
      <c r="U163" s="6">
        <v>4224</v>
      </c>
      <c r="V163" s="7">
        <v>11654366.6</v>
      </c>
      <c r="W163" s="7">
        <v>1618603.38</v>
      </c>
      <c r="X163" s="23">
        <f t="shared" si="39"/>
        <v>-0.0346937681320381</v>
      </c>
    </row>
    <row r="164" spans="1:24" ht="12.75">
      <c r="A164" s="5">
        <v>37438</v>
      </c>
      <c r="B164" s="12">
        <v>42</v>
      </c>
      <c r="C164" s="12">
        <v>15439</v>
      </c>
      <c r="D164" s="13">
        <v>64664967.70999999</v>
      </c>
      <c r="E164" s="13">
        <v>1356285.15</v>
      </c>
      <c r="F164" s="23">
        <f t="shared" si="36"/>
        <v>0.03954337872324562</v>
      </c>
      <c r="G164" s="15"/>
      <c r="H164" s="6">
        <v>5</v>
      </c>
      <c r="I164" s="6">
        <v>1610</v>
      </c>
      <c r="J164" s="7">
        <v>4533469.02</v>
      </c>
      <c r="K164" s="7">
        <v>41271.18</v>
      </c>
      <c r="L164" s="23">
        <f t="shared" si="37"/>
        <v>-0.22583455639274122</v>
      </c>
      <c r="N164" s="6">
        <v>20</v>
      </c>
      <c r="O164" s="6">
        <v>9632</v>
      </c>
      <c r="P164" s="7">
        <v>46614142.91</v>
      </c>
      <c r="Q164" s="7">
        <v>1269252.83</v>
      </c>
      <c r="R164" s="23">
        <f t="shared" si="38"/>
        <v>0.08573113472261605</v>
      </c>
      <c r="T164" s="6">
        <v>17</v>
      </c>
      <c r="U164" s="6">
        <v>4197</v>
      </c>
      <c r="V164" s="7">
        <v>13517355.78</v>
      </c>
      <c r="W164" s="7">
        <v>45761.14</v>
      </c>
      <c r="X164" s="23">
        <f t="shared" si="39"/>
        <v>0.007569174444683003</v>
      </c>
    </row>
    <row r="165" spans="1:24" ht="12.75">
      <c r="A165" s="5">
        <v>37469</v>
      </c>
      <c r="B165" s="12">
        <v>42</v>
      </c>
      <c r="C165" s="12">
        <v>15460</v>
      </c>
      <c r="D165" s="13">
        <v>64663994.31</v>
      </c>
      <c r="E165" s="13">
        <v>5385784.39</v>
      </c>
      <c r="F165" s="23">
        <f t="shared" si="36"/>
        <v>0.06429356726873586</v>
      </c>
      <c r="G165" s="15"/>
      <c r="H165" s="6">
        <v>5</v>
      </c>
      <c r="I165" s="12">
        <v>1612</v>
      </c>
      <c r="J165" s="13">
        <v>4521351.31</v>
      </c>
      <c r="K165" s="7">
        <v>331128.3</v>
      </c>
      <c r="L165" s="23">
        <f t="shared" si="37"/>
        <v>-0.11825230404554365</v>
      </c>
      <c r="N165" s="6">
        <v>20</v>
      </c>
      <c r="O165" s="12">
        <v>9592</v>
      </c>
      <c r="P165" s="13">
        <v>46446405.75</v>
      </c>
      <c r="Q165" s="13">
        <v>4895216.95</v>
      </c>
      <c r="R165" s="23">
        <f t="shared" si="38"/>
        <v>0.08606913631804425</v>
      </c>
      <c r="S165" s="11"/>
      <c r="T165" s="12">
        <v>17</v>
      </c>
      <c r="U165" s="12">
        <v>4256</v>
      </c>
      <c r="V165" s="13">
        <v>13696237.25</v>
      </c>
      <c r="W165" s="13">
        <v>159439.14</v>
      </c>
      <c r="X165" s="23">
        <f t="shared" si="39"/>
        <v>0.06466652556918362</v>
      </c>
    </row>
    <row r="166" spans="1:24" ht="12.75">
      <c r="A166" s="5">
        <v>37500</v>
      </c>
      <c r="B166" s="12">
        <v>42</v>
      </c>
      <c r="C166" s="12">
        <v>15430</v>
      </c>
      <c r="D166" s="13">
        <v>62575193.24999999</v>
      </c>
      <c r="E166" s="13">
        <v>7324449.43</v>
      </c>
      <c r="F166" s="23">
        <f t="shared" si="36"/>
        <v>0.04676168834751455</v>
      </c>
      <c r="G166" s="15"/>
      <c r="H166" s="6">
        <v>5</v>
      </c>
      <c r="I166" s="6">
        <v>1609</v>
      </c>
      <c r="J166" s="7">
        <v>4958991.77</v>
      </c>
      <c r="K166" s="7">
        <v>552166.43</v>
      </c>
      <c r="L166" s="23">
        <f t="shared" si="37"/>
        <v>-0.02170013942916893</v>
      </c>
      <c r="N166" s="6">
        <v>20</v>
      </c>
      <c r="O166" s="6">
        <v>9582</v>
      </c>
      <c r="P166" s="7">
        <v>44420862.47</v>
      </c>
      <c r="Q166" s="7">
        <v>6323101.64</v>
      </c>
      <c r="R166" s="23">
        <f t="shared" si="38"/>
        <v>0.06078539423979967</v>
      </c>
      <c r="T166" s="6">
        <v>17</v>
      </c>
      <c r="U166" s="6">
        <v>4239</v>
      </c>
      <c r="V166" s="7">
        <v>13195339.01</v>
      </c>
      <c r="W166" s="7">
        <v>449181.36</v>
      </c>
      <c r="X166" s="23">
        <f t="shared" si="39"/>
        <v>0.028046452076903892</v>
      </c>
    </row>
    <row r="167" spans="1:24" ht="12.75">
      <c r="A167" s="5">
        <v>37530</v>
      </c>
      <c r="B167" s="12">
        <v>42</v>
      </c>
      <c r="C167" s="12">
        <v>15441</v>
      </c>
      <c r="D167" s="13">
        <v>55507203.70999999</v>
      </c>
      <c r="E167" s="13">
        <v>7777909.319999999</v>
      </c>
      <c r="F167" s="23">
        <f t="shared" si="36"/>
        <v>-0.015479545857200478</v>
      </c>
      <c r="G167" s="15"/>
      <c r="H167" s="6">
        <v>5</v>
      </c>
      <c r="I167" s="6">
        <v>1612</v>
      </c>
      <c r="J167" s="7">
        <v>3980461.48</v>
      </c>
      <c r="K167" s="7">
        <v>534112.48</v>
      </c>
      <c r="L167" s="23">
        <f t="shared" si="37"/>
        <v>-0.1855720427200927</v>
      </c>
      <c r="N167" s="6">
        <v>20</v>
      </c>
      <c r="O167" s="6">
        <v>9565</v>
      </c>
      <c r="P167" s="7">
        <v>40356414.68</v>
      </c>
      <c r="Q167" s="7">
        <v>6738738.05</v>
      </c>
      <c r="R167" s="23">
        <f t="shared" si="38"/>
        <v>0.010577387920880366</v>
      </c>
      <c r="T167" s="6">
        <v>17</v>
      </c>
      <c r="U167" s="6">
        <v>4264</v>
      </c>
      <c r="V167" s="7">
        <v>11170327.55</v>
      </c>
      <c r="W167" s="7">
        <v>505058.79</v>
      </c>
      <c r="X167" s="23">
        <f t="shared" si="39"/>
        <v>-0.03358247080264647</v>
      </c>
    </row>
    <row r="168" spans="1:24" ht="12.75">
      <c r="A168" s="5">
        <v>37561</v>
      </c>
      <c r="B168" s="12">
        <v>42</v>
      </c>
      <c r="C168" s="12">
        <v>15300</v>
      </c>
      <c r="D168" s="13">
        <v>56580783.05</v>
      </c>
      <c r="E168" s="13">
        <v>8733598.52</v>
      </c>
      <c r="F168" s="23">
        <f t="shared" si="36"/>
        <v>0.06276149318536411</v>
      </c>
      <c r="G168" s="15"/>
      <c r="H168" s="6">
        <v>5</v>
      </c>
      <c r="I168" s="6">
        <v>1609</v>
      </c>
      <c r="J168" s="7">
        <v>3708408.56</v>
      </c>
      <c r="K168" s="7">
        <v>631384.4</v>
      </c>
      <c r="L168" s="23">
        <f t="shared" si="37"/>
        <v>-0.1542015433993526</v>
      </c>
      <c r="N168" s="6">
        <v>20</v>
      </c>
      <c r="O168" s="6">
        <v>9419</v>
      </c>
      <c r="P168" s="7">
        <v>41846803.66</v>
      </c>
      <c r="Q168" s="7">
        <v>7304147.81</v>
      </c>
      <c r="R168" s="23">
        <f t="shared" si="38"/>
        <v>0.08834842722665966</v>
      </c>
      <c r="T168" s="6">
        <v>17</v>
      </c>
      <c r="U168" s="6">
        <v>4272</v>
      </c>
      <c r="V168" s="7">
        <v>11025570.83</v>
      </c>
      <c r="W168" s="7">
        <v>798066.31</v>
      </c>
      <c r="X168" s="23">
        <f t="shared" si="39"/>
        <v>0.0596344318620885</v>
      </c>
    </row>
    <row r="169" spans="1:24" ht="12.75">
      <c r="A169" s="5">
        <v>37591</v>
      </c>
      <c r="B169" s="12">
        <v>42</v>
      </c>
      <c r="C169" s="12">
        <v>15281</v>
      </c>
      <c r="D169" s="13">
        <v>56910960.989999995</v>
      </c>
      <c r="E169" s="13">
        <v>9059619</v>
      </c>
      <c r="F169" s="23">
        <f t="shared" si="36"/>
        <v>0.004712787830340418</v>
      </c>
      <c r="G169" s="15"/>
      <c r="H169" s="6">
        <v>5</v>
      </c>
      <c r="I169" s="6">
        <v>1608</v>
      </c>
      <c r="J169" s="7">
        <v>4546497.22</v>
      </c>
      <c r="K169" s="7">
        <v>766169</v>
      </c>
      <c r="L169" s="23">
        <f t="shared" si="37"/>
        <v>0.05664233165093572</v>
      </c>
      <c r="N169" s="6">
        <v>20</v>
      </c>
      <c r="O169" s="6">
        <v>9404</v>
      </c>
      <c r="P169" s="7">
        <v>41523053.15</v>
      </c>
      <c r="Q169" s="7">
        <v>7359895.83</v>
      </c>
      <c r="R169" s="23">
        <f t="shared" si="38"/>
        <v>-0.0034787030075855837</v>
      </c>
      <c r="T169" s="6">
        <v>17</v>
      </c>
      <c r="U169" s="6">
        <v>4269</v>
      </c>
      <c r="V169" s="7">
        <v>10841410.62</v>
      </c>
      <c r="W169" s="7">
        <v>933554.17</v>
      </c>
      <c r="X169" s="23">
        <f t="shared" si="39"/>
        <v>0.015757410706832606</v>
      </c>
    </row>
    <row r="170" spans="1:24" ht="12.75">
      <c r="A170" s="9" t="s">
        <v>22</v>
      </c>
      <c r="B170" s="10">
        <f>AVERAGE(B158:B169)</f>
        <v>42.583333333333336</v>
      </c>
      <c r="C170" s="10">
        <f>AVERAGE(C158:C169)</f>
        <v>15545.25</v>
      </c>
      <c r="D170" s="11">
        <v>719701403.26</v>
      </c>
      <c r="E170" s="11">
        <v>98201818.8</v>
      </c>
      <c r="F170" s="37">
        <f t="shared" si="36"/>
        <v>0.06358630393068895</v>
      </c>
      <c r="G170" s="15"/>
      <c r="H170" s="10">
        <f>AVERAGE(H158:H169)</f>
        <v>5</v>
      </c>
      <c r="I170" s="10">
        <f>AVERAGE(I158:I169)</f>
        <v>1606</v>
      </c>
      <c r="J170" s="11">
        <f>SUM(J158:J169)</f>
        <v>52800334.779999994</v>
      </c>
      <c r="K170" s="11">
        <f>SUM(K158:K169)</f>
        <v>7391296.639999999</v>
      </c>
      <c r="L170" s="37">
        <f t="shared" si="37"/>
        <v>-0.1160176305790503</v>
      </c>
      <c r="N170" s="10">
        <f>AVERAGE(N158:N169)</f>
        <v>20.333333333333332</v>
      </c>
      <c r="O170" s="10">
        <f>AVERAGE(O158:O169)</f>
        <v>9721.416666666666</v>
      </c>
      <c r="P170" s="11">
        <f>SUM(P158:P169)</f>
        <v>524464856.1700001</v>
      </c>
      <c r="Q170" s="11">
        <f>SUM(Q158:Q169)</f>
        <v>79710052.72999999</v>
      </c>
      <c r="R170" s="37">
        <f t="shared" si="38"/>
        <v>0.09645803830766288</v>
      </c>
      <c r="T170" s="10">
        <f>AVERAGE(T158:T169)</f>
        <v>17.25</v>
      </c>
      <c r="U170" s="10">
        <f>AVERAGE(U158:U169)</f>
        <v>4217.833333333333</v>
      </c>
      <c r="V170" s="11">
        <f>SUM(V158:V169)</f>
        <v>142436212.31</v>
      </c>
      <c r="W170" s="11">
        <f>SUM(W158:W169)</f>
        <v>11100469.43</v>
      </c>
      <c r="X170" s="37">
        <f t="shared" si="39"/>
        <v>0.02754716253228006</v>
      </c>
    </row>
    <row r="171" spans="1:23" ht="12.75">
      <c r="A171" s="8" t="s">
        <v>21</v>
      </c>
      <c r="D171" s="7">
        <f>D156+D170</f>
        <v>5074240735.610001</v>
      </c>
      <c r="E171" s="7">
        <f>E156+E170</f>
        <v>665986005.16</v>
      </c>
      <c r="J171" s="7">
        <f>J156+J170</f>
        <v>845081163.4</v>
      </c>
      <c r="K171" s="7">
        <f>K156+K170</f>
        <v>110498119.67</v>
      </c>
      <c r="P171" s="7">
        <f>P156+P170</f>
        <v>3062501182.4000006</v>
      </c>
      <c r="Q171" s="7">
        <f>Q156+Q170</f>
        <v>453299774.36</v>
      </c>
      <c r="V171" s="7">
        <f>V156+V170</f>
        <v>1166493921.8100002</v>
      </c>
      <c r="W171" s="7">
        <f>W156+W170</f>
        <v>102150731.13</v>
      </c>
    </row>
    <row r="173" spans="1:24" ht="12.75">
      <c r="A173" s="5">
        <v>37622</v>
      </c>
      <c r="B173" s="12">
        <v>43</v>
      </c>
      <c r="C173" s="12">
        <v>15303</v>
      </c>
      <c r="D173" s="13">
        <v>59810590.85</v>
      </c>
      <c r="E173" s="13">
        <v>9762712.649999999</v>
      </c>
      <c r="F173" s="23">
        <f>IF(D158=0,1,((D173-D158)/D158))</f>
        <v>0.030065257900601872</v>
      </c>
      <c r="G173" s="15"/>
      <c r="H173" s="6">
        <v>5</v>
      </c>
      <c r="I173" s="6">
        <v>1607</v>
      </c>
      <c r="J173" s="7">
        <v>4582237.47</v>
      </c>
      <c r="K173" s="7">
        <v>771300.75</v>
      </c>
      <c r="L173" s="23">
        <f>IF(J158=0,1,((J173-J158)/J158))</f>
        <v>0.01590582644629988</v>
      </c>
      <c r="N173" s="6">
        <v>21</v>
      </c>
      <c r="O173" s="6">
        <v>9389</v>
      </c>
      <c r="P173" s="7">
        <v>43904626.02</v>
      </c>
      <c r="Q173" s="7">
        <v>7862419.97</v>
      </c>
      <c r="R173" s="23">
        <f>IF(P158=0,1,((P173-P158)/P158))</f>
        <v>0.01661592429902293</v>
      </c>
      <c r="T173" s="6">
        <v>17</v>
      </c>
      <c r="U173" s="6">
        <v>4307</v>
      </c>
      <c r="V173" s="7">
        <v>11323727.36</v>
      </c>
      <c r="W173" s="7">
        <v>1128991.93</v>
      </c>
      <c r="X173" s="23">
        <f>IF(V158=0,1,((V173-V158)/V158))</f>
        <v>0.09225127630305124</v>
      </c>
    </row>
    <row r="174" spans="1:24" ht="12.75">
      <c r="A174" s="5">
        <v>37653</v>
      </c>
      <c r="B174" s="12">
        <v>43</v>
      </c>
      <c r="C174" s="12">
        <v>15442</v>
      </c>
      <c r="D174" s="13">
        <v>51575372.72</v>
      </c>
      <c r="E174" s="13">
        <v>8556353.649999999</v>
      </c>
      <c r="F174" s="23">
        <f aca="true" t="shared" si="40" ref="F174:F185">IF(D159=0,1,((D174-D159)/D159))</f>
        <v>-0.09027294944137233</v>
      </c>
      <c r="G174" s="15"/>
      <c r="H174" s="6">
        <v>5</v>
      </c>
      <c r="I174" s="6">
        <v>1599</v>
      </c>
      <c r="J174" s="7">
        <v>3708395.71</v>
      </c>
      <c r="K174" s="7">
        <v>615840.73</v>
      </c>
      <c r="L174" s="23">
        <f aca="true" t="shared" si="41" ref="L174:L185">IF(J159=0,1,((J174-J159)/J159))</f>
        <v>-0.11424416879921237</v>
      </c>
      <c r="N174" s="6">
        <v>21</v>
      </c>
      <c r="O174" s="12">
        <v>9533</v>
      </c>
      <c r="P174" s="7">
        <v>37884431.19</v>
      </c>
      <c r="Q174" s="7">
        <v>6832470.31</v>
      </c>
      <c r="R174" s="23">
        <f aca="true" t="shared" si="42" ref="R174:R185">IF(P159=0,1,((P174-P159)/P159))</f>
        <v>-0.08702491827352</v>
      </c>
      <c r="T174" s="6">
        <v>17</v>
      </c>
      <c r="U174" s="6">
        <v>4310</v>
      </c>
      <c r="V174" s="7">
        <v>9982545.82</v>
      </c>
      <c r="W174" s="7">
        <v>1108042.61</v>
      </c>
      <c r="X174" s="23">
        <f aca="true" t="shared" si="43" ref="X174:X185">IF(V159=0,1,((V174-V159)/V159))</f>
        <v>-0.09339879862764348</v>
      </c>
    </row>
    <row r="175" spans="1:24" ht="12.75">
      <c r="A175" s="5">
        <v>37681</v>
      </c>
      <c r="B175" s="12">
        <v>43</v>
      </c>
      <c r="C175" s="12">
        <v>15422</v>
      </c>
      <c r="D175" s="13">
        <v>57013141.79</v>
      </c>
      <c r="E175" s="13">
        <v>9490438.97</v>
      </c>
      <c r="F175" s="23">
        <f t="shared" si="40"/>
        <v>-0.10332042687036047</v>
      </c>
      <c r="G175" s="15"/>
      <c r="H175" s="6">
        <v>5</v>
      </c>
      <c r="I175" s="6">
        <v>1609</v>
      </c>
      <c r="J175" s="7">
        <v>4255288.49</v>
      </c>
      <c r="K175" s="7">
        <v>733845.48</v>
      </c>
      <c r="L175" s="23">
        <f t="shared" si="41"/>
        <v>-0.06296441443980737</v>
      </c>
      <c r="N175" s="6">
        <v>21</v>
      </c>
      <c r="O175" s="6">
        <v>9569</v>
      </c>
      <c r="P175" s="7">
        <v>40811376.489999995</v>
      </c>
      <c r="Q175" s="7">
        <v>7368595.15</v>
      </c>
      <c r="R175" s="23">
        <f t="shared" si="42"/>
        <v>-0.12923929977181756</v>
      </c>
      <c r="T175" s="6">
        <v>17</v>
      </c>
      <c r="U175" s="6">
        <v>4244</v>
      </c>
      <c r="V175" s="7">
        <v>11946476.810000002</v>
      </c>
      <c r="W175" s="7">
        <v>1387998.34</v>
      </c>
      <c r="X175" s="23">
        <f t="shared" si="43"/>
        <v>-0.018579843937437102</v>
      </c>
    </row>
    <row r="176" spans="1:24" ht="12.75">
      <c r="A176" s="5">
        <v>37712</v>
      </c>
      <c r="B176" s="12">
        <v>43</v>
      </c>
      <c r="C176" s="12">
        <v>15446</v>
      </c>
      <c r="D176" s="13">
        <v>57058693.17</v>
      </c>
      <c r="E176" s="13">
        <v>9717580.82</v>
      </c>
      <c r="F176" s="23">
        <f t="shared" si="40"/>
        <v>-0.04686529002573858</v>
      </c>
      <c r="G176" s="15"/>
      <c r="H176" s="6">
        <v>5</v>
      </c>
      <c r="I176" s="6">
        <v>1615</v>
      </c>
      <c r="J176" s="7">
        <v>4160730.03</v>
      </c>
      <c r="K176" s="7">
        <v>693283.71</v>
      </c>
      <c r="L176" s="23">
        <f t="shared" si="41"/>
        <v>-0.06961762244517533</v>
      </c>
      <c r="N176" s="6">
        <v>21</v>
      </c>
      <c r="O176" s="6">
        <v>9618</v>
      </c>
      <c r="P176" s="7">
        <v>42054216.71</v>
      </c>
      <c r="Q176" s="7">
        <v>7690463.43</v>
      </c>
      <c r="R176" s="23">
        <f t="shared" si="42"/>
        <v>-0.04277202158530539</v>
      </c>
      <c r="T176" s="6">
        <v>17</v>
      </c>
      <c r="U176" s="6">
        <v>4213</v>
      </c>
      <c r="V176" s="7">
        <v>10843746.43</v>
      </c>
      <c r="W176" s="7">
        <v>1333833.68</v>
      </c>
      <c r="X176" s="23">
        <f t="shared" si="43"/>
        <v>-0.053679327490058056</v>
      </c>
    </row>
    <row r="177" spans="1:24" ht="12.75">
      <c r="A177" s="5">
        <v>37742</v>
      </c>
      <c r="B177" s="12">
        <v>43</v>
      </c>
      <c r="C177" s="12">
        <v>15300</v>
      </c>
      <c r="D177" s="13">
        <v>62179509.45999999</v>
      </c>
      <c r="E177" s="13">
        <v>10578127.35</v>
      </c>
      <c r="F177" s="23">
        <f t="shared" si="40"/>
        <v>0.018361535644689692</v>
      </c>
      <c r="G177" s="15"/>
      <c r="H177" s="6">
        <v>5</v>
      </c>
      <c r="I177" s="6">
        <v>1616</v>
      </c>
      <c r="J177" s="7">
        <v>4263553.52</v>
      </c>
      <c r="K177" s="7">
        <v>552588.52</v>
      </c>
      <c r="L177" s="23">
        <f t="shared" si="41"/>
        <v>-0.07648077165911003</v>
      </c>
      <c r="N177" s="6">
        <v>21</v>
      </c>
      <c r="O177" s="6">
        <v>9464</v>
      </c>
      <c r="P177" s="7">
        <v>45233847.779999994</v>
      </c>
      <c r="Q177" s="7">
        <v>8414257.64</v>
      </c>
      <c r="R177" s="23">
        <f t="shared" si="42"/>
        <v>0.025340735996177786</v>
      </c>
      <c r="T177" s="6">
        <v>17</v>
      </c>
      <c r="U177" s="6">
        <v>4220</v>
      </c>
      <c r="V177" s="7">
        <v>12682108.159999998</v>
      </c>
      <c r="W177" s="7">
        <v>1611281.19</v>
      </c>
      <c r="X177" s="23">
        <f t="shared" si="43"/>
        <v>0.028905145465964142</v>
      </c>
    </row>
    <row r="178" spans="1:24" ht="12.75">
      <c r="A178" s="5">
        <v>37773</v>
      </c>
      <c r="B178" s="12">
        <v>43</v>
      </c>
      <c r="C178" s="12">
        <v>15442</v>
      </c>
      <c r="D178" s="13">
        <v>58689493.2</v>
      </c>
      <c r="E178" s="13">
        <v>9708009.47</v>
      </c>
      <c r="F178" s="23">
        <f t="shared" si="40"/>
        <v>-0.014202822225267805</v>
      </c>
      <c r="G178" s="15"/>
      <c r="H178" s="6">
        <v>5</v>
      </c>
      <c r="I178" s="6">
        <v>1616</v>
      </c>
      <c r="J178" s="7">
        <v>4304283.42</v>
      </c>
      <c r="K178" s="7">
        <v>75202.15</v>
      </c>
      <c r="L178" s="23">
        <f t="shared" si="41"/>
        <v>0.01899852090172095</v>
      </c>
      <c r="N178" s="6">
        <v>21</v>
      </c>
      <c r="O178" s="6">
        <v>9590</v>
      </c>
      <c r="P178" s="7">
        <v>41917754.71</v>
      </c>
      <c r="Q178" s="7">
        <v>7863354.45</v>
      </c>
      <c r="R178" s="23">
        <f t="shared" si="42"/>
        <v>-0.039831373565962155</v>
      </c>
      <c r="T178" s="6">
        <v>17</v>
      </c>
      <c r="U178" s="6">
        <v>4236</v>
      </c>
      <c r="V178" s="7">
        <v>12467455.07</v>
      </c>
      <c r="W178" s="7">
        <v>1769452.87</v>
      </c>
      <c r="X178" s="23">
        <f t="shared" si="43"/>
        <v>0.0697668520226574</v>
      </c>
    </row>
    <row r="179" spans="1:24" ht="12.75">
      <c r="A179" s="5">
        <v>37803</v>
      </c>
      <c r="B179" s="12">
        <v>44</v>
      </c>
      <c r="C179" s="12">
        <v>15457</v>
      </c>
      <c r="D179" s="13">
        <v>58401095.95999999</v>
      </c>
      <c r="E179" s="13">
        <v>1925549.79</v>
      </c>
      <c r="F179" s="23">
        <f t="shared" si="40"/>
        <v>-0.09686654106271726</v>
      </c>
      <c r="G179" s="15"/>
      <c r="H179" s="6">
        <v>5</v>
      </c>
      <c r="I179" s="6">
        <v>1611</v>
      </c>
      <c r="J179" s="7">
        <v>4505924.09</v>
      </c>
      <c r="K179" s="7">
        <v>41365.37</v>
      </c>
      <c r="L179" s="23">
        <f t="shared" si="41"/>
        <v>-0.006075905642782953</v>
      </c>
      <c r="N179" s="6">
        <v>22</v>
      </c>
      <c r="O179" s="6">
        <v>9513</v>
      </c>
      <c r="P179" s="7">
        <v>43948344.9</v>
      </c>
      <c r="Q179" s="7">
        <v>1037999.39</v>
      </c>
      <c r="R179" s="23">
        <f t="shared" si="42"/>
        <v>-0.05718860937005692</v>
      </c>
      <c r="T179" s="6">
        <v>17</v>
      </c>
      <c r="U179" s="6">
        <v>4333</v>
      </c>
      <c r="V179" s="7">
        <v>9946826.969999999</v>
      </c>
      <c r="W179" s="7">
        <v>846185.03</v>
      </c>
      <c r="X179" s="23">
        <f t="shared" si="43"/>
        <v>-0.2641440284706334</v>
      </c>
    </row>
    <row r="180" spans="1:24" ht="12.75">
      <c r="A180" s="5">
        <v>37834</v>
      </c>
      <c r="B180" s="12">
        <v>44</v>
      </c>
      <c r="C180" s="12">
        <v>15686</v>
      </c>
      <c r="D180" s="13">
        <v>64834908.42</v>
      </c>
      <c r="E180" s="13">
        <v>5077725.86</v>
      </c>
      <c r="F180" s="23">
        <f t="shared" si="40"/>
        <v>0.002643110927862498</v>
      </c>
      <c r="G180" s="15"/>
      <c r="H180" s="6">
        <v>5</v>
      </c>
      <c r="I180" s="6">
        <v>1602</v>
      </c>
      <c r="J180" s="7">
        <v>4449472.26</v>
      </c>
      <c r="K180" s="7">
        <v>308728.44</v>
      </c>
      <c r="L180" s="23">
        <f t="shared" si="41"/>
        <v>-0.01589769187831587</v>
      </c>
      <c r="N180" s="6">
        <v>22</v>
      </c>
      <c r="O180" s="12">
        <v>9859</v>
      </c>
      <c r="P180" s="13">
        <v>47096550.39</v>
      </c>
      <c r="Q180" s="13">
        <v>4724463.4</v>
      </c>
      <c r="R180" s="23">
        <f t="shared" si="42"/>
        <v>0.013997738457943016</v>
      </c>
      <c r="S180" s="11"/>
      <c r="T180" s="12">
        <v>17</v>
      </c>
      <c r="U180" s="12">
        <v>4225</v>
      </c>
      <c r="V180" s="13">
        <v>13288885.77</v>
      </c>
      <c r="W180" s="13">
        <v>44534.02</v>
      </c>
      <c r="X180" s="23">
        <f t="shared" si="43"/>
        <v>-0.029741853369252964</v>
      </c>
    </row>
    <row r="181" spans="1:24" ht="12.75">
      <c r="A181" s="5">
        <v>37865</v>
      </c>
      <c r="B181" s="12">
        <v>44</v>
      </c>
      <c r="C181" s="12">
        <v>15665</v>
      </c>
      <c r="D181" s="13">
        <v>60103290.86</v>
      </c>
      <c r="E181" s="13">
        <v>6367662.0200000005</v>
      </c>
      <c r="F181" s="23">
        <f t="shared" si="40"/>
        <v>-0.03950291260187189</v>
      </c>
      <c r="G181" s="15"/>
      <c r="H181" s="6">
        <v>5</v>
      </c>
      <c r="I181" s="6">
        <v>1611</v>
      </c>
      <c r="J181" s="7">
        <v>4180001.41</v>
      </c>
      <c r="K181" s="7">
        <v>431916.84</v>
      </c>
      <c r="L181" s="23">
        <f t="shared" si="41"/>
        <v>-0.15708643936708921</v>
      </c>
      <c r="N181" s="6">
        <v>22</v>
      </c>
      <c r="O181" s="6">
        <v>9807</v>
      </c>
      <c r="P181" s="7">
        <v>41638423.12</v>
      </c>
      <c r="Q181" s="7">
        <v>5749420.15</v>
      </c>
      <c r="R181" s="23">
        <f t="shared" si="42"/>
        <v>-0.06263812081269572</v>
      </c>
      <c r="T181" s="6">
        <v>17</v>
      </c>
      <c r="U181" s="6">
        <v>4247</v>
      </c>
      <c r="V181" s="7">
        <v>14284866.33</v>
      </c>
      <c r="W181" s="7">
        <v>186325.03</v>
      </c>
      <c r="X181" s="23">
        <f t="shared" si="43"/>
        <v>0.08256910407336328</v>
      </c>
    </row>
    <row r="182" spans="1:24" ht="12.75">
      <c r="A182" s="5">
        <v>37895</v>
      </c>
      <c r="B182" s="12">
        <v>44</v>
      </c>
      <c r="C182" s="12">
        <v>15608</v>
      </c>
      <c r="D182" s="13">
        <v>57380088.96</v>
      </c>
      <c r="E182" s="13">
        <v>7694080.600000001</v>
      </c>
      <c r="F182" s="23">
        <f t="shared" si="40"/>
        <v>0.03374130067486348</v>
      </c>
      <c r="G182" s="15"/>
      <c r="H182" s="6">
        <v>5</v>
      </c>
      <c r="I182" s="6">
        <v>1614</v>
      </c>
      <c r="J182" s="7">
        <v>3875527.81</v>
      </c>
      <c r="K182" s="7">
        <v>514496.36</v>
      </c>
      <c r="L182" s="23">
        <f t="shared" si="41"/>
        <v>-0.026362187029630526</v>
      </c>
      <c r="N182" s="6">
        <v>22</v>
      </c>
      <c r="O182" s="6">
        <v>9759</v>
      </c>
      <c r="P182" s="7">
        <v>40917452.18</v>
      </c>
      <c r="Q182" s="7">
        <v>6752151.34</v>
      </c>
      <c r="R182" s="23">
        <f t="shared" si="42"/>
        <v>0.013902064998802812</v>
      </c>
      <c r="T182" s="6">
        <v>17</v>
      </c>
      <c r="U182" s="6">
        <v>4235</v>
      </c>
      <c r="V182" s="7">
        <v>12587108.97</v>
      </c>
      <c r="W182" s="7">
        <v>427432.9</v>
      </c>
      <c r="X182" s="23">
        <f t="shared" si="43"/>
        <v>0.1268343666430802</v>
      </c>
    </row>
    <row r="183" spans="1:24" ht="12.75">
      <c r="A183" s="5">
        <v>37926</v>
      </c>
      <c r="B183" s="12">
        <v>44</v>
      </c>
      <c r="C183" s="12">
        <v>15383</v>
      </c>
      <c r="D183" s="13">
        <v>56818230.39</v>
      </c>
      <c r="E183" s="13">
        <v>7930052.390000001</v>
      </c>
      <c r="F183" s="23">
        <f t="shared" si="40"/>
        <v>0.0041966075264489216</v>
      </c>
      <c r="G183" s="15"/>
      <c r="H183" s="6">
        <v>5</v>
      </c>
      <c r="I183" s="6">
        <v>1622</v>
      </c>
      <c r="J183" s="7">
        <v>3857125.45</v>
      </c>
      <c r="K183" s="7">
        <v>617143.4</v>
      </c>
      <c r="L183" s="23">
        <f t="shared" si="41"/>
        <v>0.04010261749584575</v>
      </c>
      <c r="N183" s="6">
        <v>22</v>
      </c>
      <c r="O183" s="6">
        <v>9568</v>
      </c>
      <c r="P183" s="7">
        <v>40917452.18</v>
      </c>
      <c r="Q183" s="7">
        <v>6752151.34</v>
      </c>
      <c r="R183" s="23">
        <f t="shared" si="42"/>
        <v>-0.022208422118708524</v>
      </c>
      <c r="T183" s="6">
        <v>17</v>
      </c>
      <c r="U183" s="6">
        <v>4193</v>
      </c>
      <c r="V183" s="7">
        <v>12043652.760000002</v>
      </c>
      <c r="W183" s="7">
        <v>560757.65</v>
      </c>
      <c r="X183" s="23">
        <f t="shared" si="43"/>
        <v>0.09233825129759758</v>
      </c>
    </row>
    <row r="184" spans="1:24" ht="12.75">
      <c r="A184" s="5">
        <v>37956</v>
      </c>
      <c r="B184" s="12">
        <v>45</v>
      </c>
      <c r="C184" s="12">
        <v>15357</v>
      </c>
      <c r="D184" s="13">
        <v>55046447.74000001</v>
      </c>
      <c r="E184" s="13">
        <v>8313426.5600000005</v>
      </c>
      <c r="F184" s="23">
        <f t="shared" si="40"/>
        <v>-0.03276193579524346</v>
      </c>
      <c r="G184" s="15"/>
      <c r="H184" s="6">
        <v>5</v>
      </c>
      <c r="I184" s="6">
        <v>1599</v>
      </c>
      <c r="J184" s="7">
        <v>3766386.09</v>
      </c>
      <c r="K184" s="7">
        <v>620036.21</v>
      </c>
      <c r="L184" s="23">
        <f t="shared" si="41"/>
        <v>-0.17158508897097707</v>
      </c>
      <c r="N184" s="6">
        <v>22</v>
      </c>
      <c r="O184" s="6">
        <v>9554</v>
      </c>
      <c r="P184" s="7">
        <v>40152361.25000001</v>
      </c>
      <c r="Q184" s="7">
        <v>6892375.12</v>
      </c>
      <c r="R184" s="23">
        <f t="shared" si="42"/>
        <v>-0.03301038329355102</v>
      </c>
      <c r="T184" s="6">
        <v>18</v>
      </c>
      <c r="U184" s="6">
        <v>4204</v>
      </c>
      <c r="V184" s="7">
        <v>11127700.4</v>
      </c>
      <c r="W184" s="7">
        <v>801015.23</v>
      </c>
      <c r="X184" s="23">
        <f t="shared" si="43"/>
        <v>0.02640705993294452</v>
      </c>
    </row>
    <row r="185" spans="1:24" ht="12.75">
      <c r="A185" s="9" t="s">
        <v>23</v>
      </c>
      <c r="B185" s="10">
        <f>AVERAGE(B173:B184)</f>
        <v>43.583333333333336</v>
      </c>
      <c r="C185" s="10">
        <f>AVERAGE(C173:C184)</f>
        <v>15459.25</v>
      </c>
      <c r="D185" s="11">
        <v>698910863.52</v>
      </c>
      <c r="E185" s="11">
        <v>95121720.13</v>
      </c>
      <c r="F185" s="37">
        <f t="shared" si="40"/>
        <v>-0.028887729891627294</v>
      </c>
      <c r="G185" s="15"/>
      <c r="H185" s="10">
        <f>AVERAGE(H173:H184)</f>
        <v>5</v>
      </c>
      <c r="I185" s="10">
        <f>AVERAGE(I173:I184)</f>
        <v>1610.0833333333333</v>
      </c>
      <c r="J185" s="11">
        <f>SUM(J173:J184)</f>
        <v>49908925.750000015</v>
      </c>
      <c r="K185" s="11">
        <f>SUM(K173:K184)</f>
        <v>5975747.960000001</v>
      </c>
      <c r="L185" s="37">
        <f t="shared" si="41"/>
        <v>-0.054761187444122096</v>
      </c>
      <c r="N185" s="10">
        <f>AVERAGE(N173:N184)</f>
        <v>21.5</v>
      </c>
      <c r="O185" s="10">
        <f>AVERAGE(O173:O184)</f>
        <v>9601.916666666666</v>
      </c>
      <c r="P185" s="11">
        <f>SUM(P173:P184)</f>
        <v>506476836.92</v>
      </c>
      <c r="Q185" s="11">
        <f>SUM(Q173:Q184)</f>
        <v>77940121.69000001</v>
      </c>
      <c r="R185" s="37">
        <f t="shared" si="42"/>
        <v>-0.03429785435264593</v>
      </c>
      <c r="T185" s="10">
        <f>AVERAGE(T173:T184)</f>
        <v>17.083333333333332</v>
      </c>
      <c r="U185" s="10">
        <f>AVERAGE(U173:U184)</f>
        <v>4247.25</v>
      </c>
      <c r="V185" s="11">
        <f>SUM(V173:V184)</f>
        <v>142525100.85</v>
      </c>
      <c r="W185" s="11">
        <f>SUM(W173:W184)</f>
        <v>11205850.48</v>
      </c>
      <c r="X185" s="37">
        <f t="shared" si="43"/>
        <v>0.0006240585772284754</v>
      </c>
    </row>
    <row r="186" spans="1:23" ht="12.75">
      <c r="A186" s="8" t="s">
        <v>21</v>
      </c>
      <c r="D186" s="7">
        <f>D171+D185</f>
        <v>5773151599.130001</v>
      </c>
      <c r="E186" s="7">
        <f>E171+E185</f>
        <v>761107725.29</v>
      </c>
      <c r="J186" s="7">
        <f>J171+J185</f>
        <v>894990089.15</v>
      </c>
      <c r="K186" s="7">
        <f>K171+K185</f>
        <v>116473867.63</v>
      </c>
      <c r="P186" s="7">
        <f>P171+P185</f>
        <v>3568978019.3200006</v>
      </c>
      <c r="Q186" s="7">
        <f>Q171+Q185</f>
        <v>531239896.05</v>
      </c>
      <c r="V186" s="7">
        <f>V171+V185</f>
        <v>1309019022.66</v>
      </c>
      <c r="W186" s="7">
        <f>W171+W185</f>
        <v>113356581.61</v>
      </c>
    </row>
    <row r="188" spans="1:24" ht="12.75">
      <c r="A188" s="5">
        <v>37987</v>
      </c>
      <c r="B188" s="12">
        <v>45</v>
      </c>
      <c r="C188" s="12">
        <v>15400</v>
      </c>
      <c r="D188" s="13">
        <v>58051911.02</v>
      </c>
      <c r="E188" s="13">
        <v>9402616.5</v>
      </c>
      <c r="F188" s="23">
        <f>IF(D173=0,1,((D188-D173)/D173))</f>
        <v>-0.029404154097233737</v>
      </c>
      <c r="G188" s="15"/>
      <c r="H188" s="6">
        <v>5</v>
      </c>
      <c r="I188" s="6">
        <v>1491</v>
      </c>
      <c r="J188" s="7">
        <v>4161976.75</v>
      </c>
      <c r="K188" s="7">
        <v>716678.19</v>
      </c>
      <c r="L188" s="23">
        <f>IF(J173=0,1,((J188-J173)/J173))</f>
        <v>-0.09171517686533164</v>
      </c>
      <c r="N188" s="6">
        <v>22</v>
      </c>
      <c r="O188" s="6">
        <v>9578</v>
      </c>
      <c r="P188" s="7">
        <v>42487690.24</v>
      </c>
      <c r="Q188" s="7">
        <v>7601738.44</v>
      </c>
      <c r="R188" s="23">
        <f>IF(P173=0,1,((P188-P173)/P173))</f>
        <v>-0.03227304064392987</v>
      </c>
      <c r="T188" s="6">
        <v>18</v>
      </c>
      <c r="U188" s="6">
        <v>4331</v>
      </c>
      <c r="V188" s="7">
        <v>11402244.030000001</v>
      </c>
      <c r="W188" s="7">
        <v>1084199.87</v>
      </c>
      <c r="X188" s="23">
        <f>IF(V173=0,1,((V188-V173)/V173))</f>
        <v>0.0069338184772405</v>
      </c>
    </row>
    <row r="189" spans="1:24" ht="12.75">
      <c r="A189" s="5">
        <v>38018</v>
      </c>
      <c r="B189" s="12">
        <v>45</v>
      </c>
      <c r="C189" s="12">
        <v>15230</v>
      </c>
      <c r="D189" s="13">
        <v>57403934.78000001</v>
      </c>
      <c r="E189" s="13">
        <v>9557332.71</v>
      </c>
      <c r="F189" s="23">
        <f aca="true" t="shared" si="44" ref="F189:F200">IF(D174=0,1,((D189-D174)/D174))</f>
        <v>0.11301056594671585</v>
      </c>
      <c r="G189" s="15"/>
      <c r="H189" s="6">
        <v>5</v>
      </c>
      <c r="I189" s="6">
        <v>1494</v>
      </c>
      <c r="J189" s="7">
        <v>4183701.32</v>
      </c>
      <c r="K189" s="7">
        <v>712305.8</v>
      </c>
      <c r="L189" s="23">
        <f aca="true" t="shared" si="45" ref="L189:L200">IF(J174=0,1,((J189-J174)/J174))</f>
        <v>0.12817014341762353</v>
      </c>
      <c r="N189" s="6">
        <v>22</v>
      </c>
      <c r="O189" s="6">
        <v>9412</v>
      </c>
      <c r="P189" s="7">
        <v>42389617.510000005</v>
      </c>
      <c r="Q189" s="7">
        <v>7690773.04</v>
      </c>
      <c r="R189" s="23">
        <f aca="true" t="shared" si="46" ref="R189:R200">IF(P174=0,1,((P189-P174)/P174))</f>
        <v>0.11891920185907925</v>
      </c>
      <c r="T189" s="6">
        <v>18</v>
      </c>
      <c r="U189" s="6">
        <v>4324</v>
      </c>
      <c r="V189" s="7">
        <v>10830615.950000001</v>
      </c>
      <c r="W189" s="7">
        <v>1154253.87</v>
      </c>
      <c r="X189" s="23">
        <f aca="true" t="shared" si="47" ref="X189:X200">IF(V174=0,1,((V189-V174)/V174))</f>
        <v>0.08495529550196453</v>
      </c>
    </row>
    <row r="190" spans="1:24" ht="12.75">
      <c r="A190" s="5">
        <v>38047</v>
      </c>
      <c r="B190" s="12">
        <v>45</v>
      </c>
      <c r="C190" s="12">
        <v>15418</v>
      </c>
      <c r="D190" s="13">
        <v>61967731.73</v>
      </c>
      <c r="E190" s="13">
        <v>10442501.29</v>
      </c>
      <c r="F190" s="23">
        <f t="shared" si="44"/>
        <v>0.0869025944623354</v>
      </c>
      <c r="G190" s="15"/>
      <c r="H190" s="6">
        <v>5</v>
      </c>
      <c r="I190" s="6">
        <v>1495</v>
      </c>
      <c r="J190" s="7">
        <v>4439286.79</v>
      </c>
      <c r="K190" s="7">
        <v>758250.79</v>
      </c>
      <c r="L190" s="23">
        <f t="shared" si="45"/>
        <v>0.04323991203708019</v>
      </c>
      <c r="N190" s="6">
        <v>22</v>
      </c>
      <c r="O190" s="6">
        <v>9544</v>
      </c>
      <c r="P190" s="7">
        <v>45464925.97</v>
      </c>
      <c r="Q190" s="7">
        <v>8297005.37</v>
      </c>
      <c r="R190" s="23">
        <f t="shared" si="46"/>
        <v>0.11402579085124126</v>
      </c>
      <c r="T190" s="6">
        <v>18</v>
      </c>
      <c r="U190" s="6">
        <v>4379</v>
      </c>
      <c r="V190" s="7">
        <v>12063518.969999999</v>
      </c>
      <c r="W190" s="7">
        <v>1387245.13</v>
      </c>
      <c r="X190" s="23">
        <f t="shared" si="47"/>
        <v>0.009797211501053121</v>
      </c>
    </row>
    <row r="191" spans="1:24" ht="12.75">
      <c r="A191" s="5">
        <v>38078</v>
      </c>
      <c r="B191" s="12">
        <v>45</v>
      </c>
      <c r="C191" s="12">
        <v>15548</v>
      </c>
      <c r="D191" s="13">
        <v>57377726.94999999</v>
      </c>
      <c r="E191" s="13">
        <v>9819074.899999999</v>
      </c>
      <c r="F191" s="23">
        <f t="shared" si="44"/>
        <v>0.005591326444323932</v>
      </c>
      <c r="G191" s="15"/>
      <c r="H191" s="6">
        <v>5</v>
      </c>
      <c r="I191" s="6">
        <v>1614</v>
      </c>
      <c r="J191" s="7">
        <v>4060775.19</v>
      </c>
      <c r="K191" s="7">
        <v>683298.31</v>
      </c>
      <c r="L191" s="23">
        <f t="shared" si="45"/>
        <v>-0.024023389953036645</v>
      </c>
      <c r="N191" s="6">
        <v>22</v>
      </c>
      <c r="O191" s="6">
        <v>9499</v>
      </c>
      <c r="P191" s="7">
        <v>42279423.529999994</v>
      </c>
      <c r="Q191" s="7">
        <v>7827531.72</v>
      </c>
      <c r="R191" s="23">
        <f t="shared" si="46"/>
        <v>0.005355154313133154</v>
      </c>
      <c r="T191" s="6">
        <v>18</v>
      </c>
      <c r="U191" s="6">
        <v>4435</v>
      </c>
      <c r="V191" s="7">
        <v>11037528.23</v>
      </c>
      <c r="W191" s="7">
        <v>1308244.87</v>
      </c>
      <c r="X191" s="23">
        <f t="shared" si="47"/>
        <v>0.017870373606661397</v>
      </c>
    </row>
    <row r="192" spans="1:24" ht="12.75">
      <c r="A192" s="5">
        <v>38108</v>
      </c>
      <c r="B192" s="12">
        <v>45</v>
      </c>
      <c r="C192" s="12">
        <v>15571</v>
      </c>
      <c r="D192" s="13">
        <v>63655620.220000006</v>
      </c>
      <c r="E192" s="13">
        <v>10978319.59</v>
      </c>
      <c r="F192" s="23">
        <f t="shared" si="44"/>
        <v>0.023739504747132063</v>
      </c>
      <c r="G192" s="15"/>
      <c r="H192" s="6">
        <v>5</v>
      </c>
      <c r="I192" s="6">
        <v>1574</v>
      </c>
      <c r="J192" s="7">
        <v>3762012.81</v>
      </c>
      <c r="K192" s="7">
        <v>599356.06</v>
      </c>
      <c r="L192" s="23">
        <f t="shared" si="45"/>
        <v>-0.11763443513663212</v>
      </c>
      <c r="N192" s="6">
        <v>22</v>
      </c>
      <c r="O192" s="6">
        <v>9535</v>
      </c>
      <c r="P192" s="7">
        <v>46719711.77</v>
      </c>
      <c r="Q192" s="7">
        <v>8726684.84</v>
      </c>
      <c r="R192" s="23">
        <f t="shared" si="46"/>
        <v>0.03284849870005929</v>
      </c>
      <c r="T192" s="6">
        <v>18</v>
      </c>
      <c r="U192" s="6">
        <v>4462</v>
      </c>
      <c r="V192" s="7">
        <v>13173895.640000002</v>
      </c>
      <c r="W192" s="7">
        <v>1652278.69</v>
      </c>
      <c r="X192" s="23">
        <f t="shared" si="47"/>
        <v>0.038778054389342495</v>
      </c>
    </row>
    <row r="193" spans="1:24" ht="12.75">
      <c r="A193" s="5">
        <v>38139</v>
      </c>
      <c r="B193" s="12">
        <v>45</v>
      </c>
      <c r="C193" s="12">
        <v>15787</v>
      </c>
      <c r="D193" s="13">
        <v>60600130.41</v>
      </c>
      <c r="E193" s="13">
        <v>10594967.290000001</v>
      </c>
      <c r="F193" s="23">
        <f t="shared" si="44"/>
        <v>0.03255501293032112</v>
      </c>
      <c r="G193" s="15"/>
      <c r="H193" s="6">
        <v>5</v>
      </c>
      <c r="I193" s="6">
        <v>1533</v>
      </c>
      <c r="J193" s="7">
        <v>4409557.98</v>
      </c>
      <c r="K193" s="7">
        <v>719270.66</v>
      </c>
      <c r="L193" s="23">
        <f t="shared" si="45"/>
        <v>0.02445809202777835</v>
      </c>
      <c r="N193" s="6">
        <v>21</v>
      </c>
      <c r="O193" s="6">
        <v>9410</v>
      </c>
      <c r="P193" s="7">
        <v>42921773.949999996</v>
      </c>
      <c r="Q193" s="7">
        <v>8080162.16</v>
      </c>
      <c r="R193" s="23">
        <f t="shared" si="46"/>
        <v>0.023952123555903947</v>
      </c>
      <c r="T193" s="6">
        <v>19</v>
      </c>
      <c r="U193" s="6">
        <v>4844</v>
      </c>
      <c r="V193" s="7">
        <v>13268798.48</v>
      </c>
      <c r="W193" s="7">
        <v>1795534.47</v>
      </c>
      <c r="X193" s="23">
        <f t="shared" si="47"/>
        <v>0.06427481835713567</v>
      </c>
    </row>
    <row r="194" spans="1:24" ht="12.75">
      <c r="A194" s="5">
        <v>38169</v>
      </c>
      <c r="B194" s="12">
        <v>46</v>
      </c>
      <c r="C194" s="12">
        <v>15914</v>
      </c>
      <c r="D194" s="13">
        <v>67305791.85999998</v>
      </c>
      <c r="E194" s="13">
        <v>1385933.21</v>
      </c>
      <c r="F194" s="23">
        <f t="shared" si="44"/>
        <v>0.15247480811146052</v>
      </c>
      <c r="G194" s="15"/>
      <c r="H194" s="6">
        <v>5</v>
      </c>
      <c r="I194" s="6">
        <v>1554</v>
      </c>
      <c r="J194" s="7">
        <v>4487629.27</v>
      </c>
      <c r="K194" s="7">
        <v>38848.94</v>
      </c>
      <c r="L194" s="23">
        <f t="shared" si="45"/>
        <v>-0.004060170485473114</v>
      </c>
      <c r="N194" s="6">
        <v>22</v>
      </c>
      <c r="O194" s="6">
        <v>9491</v>
      </c>
      <c r="P194" s="7">
        <v>47743018.8</v>
      </c>
      <c r="Q194" s="7">
        <v>1300864.55</v>
      </c>
      <c r="R194" s="23">
        <f t="shared" si="46"/>
        <v>0.08634395467302339</v>
      </c>
      <c r="T194" s="6">
        <v>19</v>
      </c>
      <c r="U194" s="6">
        <v>4869</v>
      </c>
      <c r="V194" s="7">
        <v>15075143.79</v>
      </c>
      <c r="W194" s="7">
        <v>46219.72</v>
      </c>
      <c r="X194" s="23">
        <f t="shared" si="47"/>
        <v>0.5155731406072706</v>
      </c>
    </row>
    <row r="195" spans="1:24" ht="12.75">
      <c r="A195" s="5">
        <v>38200</v>
      </c>
      <c r="B195" s="12">
        <v>45</v>
      </c>
      <c r="C195" s="12">
        <v>15840</v>
      </c>
      <c r="D195" s="13">
        <v>62562128.97999999</v>
      </c>
      <c r="E195" s="13">
        <v>4973143.25</v>
      </c>
      <c r="F195" s="23">
        <f t="shared" si="44"/>
        <v>-0.035054872373335766</v>
      </c>
      <c r="G195" s="15"/>
      <c r="H195" s="6">
        <v>5</v>
      </c>
      <c r="I195" s="6">
        <v>1568</v>
      </c>
      <c r="J195" s="7">
        <v>4849394.43</v>
      </c>
      <c r="K195" s="7">
        <v>324832.69</v>
      </c>
      <c r="L195" s="23">
        <f t="shared" si="45"/>
        <v>0.08988080981990433</v>
      </c>
      <c r="N195" s="6">
        <v>21</v>
      </c>
      <c r="O195" s="6">
        <v>9412</v>
      </c>
      <c r="P195" s="7">
        <v>44250673.90999999</v>
      </c>
      <c r="Q195" s="7">
        <v>4514771.84</v>
      </c>
      <c r="R195" s="23">
        <f t="shared" si="46"/>
        <v>-0.06042643158434542</v>
      </c>
      <c r="S195" s="11"/>
      <c r="T195" s="12">
        <v>19</v>
      </c>
      <c r="U195" s="6">
        <v>4860</v>
      </c>
      <c r="V195" s="7">
        <v>13462060.64</v>
      </c>
      <c r="W195" s="7">
        <v>133538.72</v>
      </c>
      <c r="X195" s="23">
        <f t="shared" si="47"/>
        <v>0.013031556821035196</v>
      </c>
    </row>
    <row r="196" spans="1:24" ht="12.75">
      <c r="A196" s="5">
        <v>38231</v>
      </c>
      <c r="B196" s="12">
        <v>45</v>
      </c>
      <c r="C196" s="12">
        <v>15883</v>
      </c>
      <c r="D196" s="13">
        <v>61013515.52</v>
      </c>
      <c r="E196" s="13">
        <v>6894914.629999999</v>
      </c>
      <c r="F196" s="23">
        <f t="shared" si="44"/>
        <v>0.015144339801962116</v>
      </c>
      <c r="G196" s="15"/>
      <c r="H196" s="6">
        <v>5</v>
      </c>
      <c r="I196" s="6">
        <v>1601</v>
      </c>
      <c r="J196" s="7">
        <v>4414584.82</v>
      </c>
      <c r="K196" s="7">
        <v>436840.6</v>
      </c>
      <c r="L196" s="23">
        <f t="shared" si="45"/>
        <v>0.0561204140837838</v>
      </c>
      <c r="N196" s="6">
        <v>21</v>
      </c>
      <c r="O196" s="6">
        <v>9423</v>
      </c>
      <c r="P196" s="7">
        <v>43325138.660000004</v>
      </c>
      <c r="Q196" s="7">
        <v>6054878.02</v>
      </c>
      <c r="R196" s="23">
        <f t="shared" si="46"/>
        <v>0.04050863153820621</v>
      </c>
      <c r="T196" s="6">
        <v>19</v>
      </c>
      <c r="U196" s="6">
        <v>4859</v>
      </c>
      <c r="V196" s="7">
        <v>13273792.04</v>
      </c>
      <c r="W196" s="7">
        <v>403196.01</v>
      </c>
      <c r="X196" s="23">
        <f t="shared" si="47"/>
        <v>-0.07077940154585968</v>
      </c>
    </row>
    <row r="197" spans="1:24" ht="12.75">
      <c r="A197" s="5">
        <v>38261</v>
      </c>
      <c r="B197" s="12">
        <v>45</v>
      </c>
      <c r="C197" s="12">
        <v>15838</v>
      </c>
      <c r="D197" s="13">
        <v>62946701.27000001</v>
      </c>
      <c r="E197" s="13">
        <v>8513392.57</v>
      </c>
      <c r="F197" s="23">
        <f t="shared" si="44"/>
        <v>0.097012960608697</v>
      </c>
      <c r="G197" s="15"/>
      <c r="H197" s="6">
        <v>5</v>
      </c>
      <c r="I197" s="6">
        <v>1589</v>
      </c>
      <c r="J197" s="7">
        <v>4591123.25</v>
      </c>
      <c r="K197" s="7">
        <v>587573.15</v>
      </c>
      <c r="L197" s="23">
        <f t="shared" si="45"/>
        <v>0.18464464069992054</v>
      </c>
      <c r="N197" s="6">
        <v>21</v>
      </c>
      <c r="O197" s="6">
        <v>9426</v>
      </c>
      <c r="P197" s="7">
        <v>44908420.150000006</v>
      </c>
      <c r="Q197" s="7">
        <v>7310526.83</v>
      </c>
      <c r="R197" s="23">
        <f t="shared" si="46"/>
        <v>0.09753705955207904</v>
      </c>
      <c r="T197" s="6">
        <v>19</v>
      </c>
      <c r="U197" s="6">
        <v>4823</v>
      </c>
      <c r="V197" s="7">
        <v>13447157.870000001</v>
      </c>
      <c r="W197" s="7">
        <v>615292.59</v>
      </c>
      <c r="X197" s="23">
        <f t="shared" si="47"/>
        <v>0.06832775516997851</v>
      </c>
    </row>
    <row r="198" spans="1:24" ht="12.75">
      <c r="A198" s="5">
        <v>38292</v>
      </c>
      <c r="B198" s="12">
        <v>45</v>
      </c>
      <c r="C198" s="12">
        <v>15886</v>
      </c>
      <c r="D198" s="13">
        <v>53293154.11000001</v>
      </c>
      <c r="E198" s="13">
        <v>8043461.079999999</v>
      </c>
      <c r="F198" s="23">
        <f t="shared" si="44"/>
        <v>-0.062041289491134986</v>
      </c>
      <c r="G198" s="15"/>
      <c r="H198" s="6">
        <v>5</v>
      </c>
      <c r="I198" s="6">
        <v>1629</v>
      </c>
      <c r="J198" s="7">
        <v>4572211.71</v>
      </c>
      <c r="K198" s="7">
        <v>715651.26</v>
      </c>
      <c r="L198" s="23">
        <f t="shared" si="45"/>
        <v>0.18539357074839236</v>
      </c>
      <c r="N198" s="6">
        <v>21</v>
      </c>
      <c r="O198" s="6">
        <v>9428</v>
      </c>
      <c r="P198" s="7">
        <v>38650460.010000005</v>
      </c>
      <c r="Q198" s="7">
        <v>6685724.81</v>
      </c>
      <c r="R198" s="23">
        <f t="shared" si="46"/>
        <v>-0.05540404031089881</v>
      </c>
      <c r="T198" s="6">
        <v>19</v>
      </c>
      <c r="U198" s="6">
        <v>4829</v>
      </c>
      <c r="V198" s="7">
        <v>10070482.389999999</v>
      </c>
      <c r="W198" s="7">
        <v>642085.01</v>
      </c>
      <c r="X198" s="23">
        <f t="shared" si="47"/>
        <v>-0.16383487711912434</v>
      </c>
    </row>
    <row r="199" spans="1:24" ht="12.75">
      <c r="A199" s="5">
        <v>38322</v>
      </c>
      <c r="B199" s="12">
        <v>46</v>
      </c>
      <c r="C199" s="12">
        <v>15858</v>
      </c>
      <c r="D199" s="13">
        <v>59725209.53</v>
      </c>
      <c r="E199" s="13">
        <v>8942857.19</v>
      </c>
      <c r="F199" s="23">
        <f t="shared" si="44"/>
        <v>0.08499661616856934</v>
      </c>
      <c r="G199" s="15"/>
      <c r="H199" s="6">
        <v>5</v>
      </c>
      <c r="I199" s="6">
        <v>1636</v>
      </c>
      <c r="J199" s="7">
        <v>5246624.18</v>
      </c>
      <c r="K199" s="7">
        <v>829108.43</v>
      </c>
      <c r="L199" s="23">
        <f t="shared" si="45"/>
        <v>0.39301283899973194</v>
      </c>
      <c r="N199" s="6">
        <v>22</v>
      </c>
      <c r="O199" s="6">
        <v>9388</v>
      </c>
      <c r="P199" s="7">
        <v>42894488.56</v>
      </c>
      <c r="Q199" s="7">
        <v>7228617.78</v>
      </c>
      <c r="R199" s="23">
        <f t="shared" si="46"/>
        <v>0.0682930523793291</v>
      </c>
      <c r="T199" s="6">
        <v>19</v>
      </c>
      <c r="U199" s="6">
        <v>4834</v>
      </c>
      <c r="V199" s="7">
        <v>11584096.790000001</v>
      </c>
      <c r="W199" s="7">
        <v>885130.98</v>
      </c>
      <c r="X199" s="23">
        <f t="shared" si="47"/>
        <v>0.041014439065954776</v>
      </c>
    </row>
    <row r="200" spans="1:24" ht="12.75">
      <c r="A200" s="9" t="s">
        <v>24</v>
      </c>
      <c r="B200" s="10">
        <f>AVERAGE(B188:B199)</f>
        <v>45.166666666666664</v>
      </c>
      <c r="C200" s="10">
        <f>AVERAGE(C188:C199)</f>
        <v>15681.083333333334</v>
      </c>
      <c r="D200" s="11">
        <v>725903556.38</v>
      </c>
      <c r="E200" s="11">
        <v>99548514.21</v>
      </c>
      <c r="F200" s="37">
        <f t="shared" si="44"/>
        <v>0.03862108069697731</v>
      </c>
      <c r="G200" s="15"/>
      <c r="H200" s="10">
        <f>AVERAGE(H188:H199)</f>
        <v>5</v>
      </c>
      <c r="I200" s="10">
        <f>AVERAGE(I188:I199)</f>
        <v>1564.8333333333333</v>
      </c>
      <c r="J200" s="11">
        <f>SUM(J188:J199)</f>
        <v>53178878.5</v>
      </c>
      <c r="K200" s="11">
        <f>SUM(K188:K199)</f>
        <v>7122014.880000001</v>
      </c>
      <c r="L200" s="37">
        <f t="shared" si="45"/>
        <v>0.06551839577512814</v>
      </c>
      <c r="N200" s="10">
        <f>AVERAGE(N188:N199)</f>
        <v>21.583333333333332</v>
      </c>
      <c r="O200" s="10">
        <f>AVERAGE(O188:O199)</f>
        <v>9462.166666666666</v>
      </c>
      <c r="P200" s="11">
        <f>SUM(P188:P199)</f>
        <v>524035343.06</v>
      </c>
      <c r="Q200" s="11">
        <f>SUM(Q188:Q199)</f>
        <v>81319279.39999999</v>
      </c>
      <c r="R200" s="37">
        <f t="shared" si="46"/>
        <v>0.03466793515529205</v>
      </c>
      <c r="T200" s="10">
        <f>AVERAGE(T188:T199)</f>
        <v>18.583333333333332</v>
      </c>
      <c r="U200" s="10">
        <f>AVERAGE(U188:U199)</f>
        <v>4654.083333333333</v>
      </c>
      <c r="V200" s="11">
        <f>SUM(V188:V199)</f>
        <v>148689334.82</v>
      </c>
      <c r="W200" s="11">
        <f>SUM(W188:W199)</f>
        <v>11107219.93</v>
      </c>
      <c r="X200" s="37">
        <f t="shared" si="47"/>
        <v>0.04325016388858776</v>
      </c>
    </row>
    <row r="201" spans="1:23" ht="12.75">
      <c r="A201" s="8" t="s">
        <v>21</v>
      </c>
      <c r="D201" s="7">
        <f>D186+D200</f>
        <v>6499055155.510001</v>
      </c>
      <c r="E201" s="7">
        <f>E186+E200</f>
        <v>860656239.5</v>
      </c>
      <c r="J201" s="7">
        <f>J186+J200</f>
        <v>948168967.65</v>
      </c>
      <c r="K201" s="7">
        <f>K186+K200</f>
        <v>123595882.50999999</v>
      </c>
      <c r="P201" s="7">
        <f>P186+P200</f>
        <v>4093013362.3800006</v>
      </c>
      <c r="Q201" s="7">
        <f>Q186+Q200</f>
        <v>612559175.45</v>
      </c>
      <c r="V201" s="7">
        <f>V186+V200</f>
        <v>1457708357.48</v>
      </c>
      <c r="W201" s="7">
        <f>W186+W200</f>
        <v>124463801.53999999</v>
      </c>
    </row>
    <row r="203" spans="1:24" ht="12.75">
      <c r="A203" s="5">
        <v>38353</v>
      </c>
      <c r="B203" s="12">
        <v>48</v>
      </c>
      <c r="C203" s="12">
        <v>15797</v>
      </c>
      <c r="D203" s="13">
        <v>60082445.82</v>
      </c>
      <c r="E203" s="13">
        <v>8781534.59</v>
      </c>
      <c r="F203" s="23">
        <f>IF(D188=0,1,((D203-D188)/D188))</f>
        <v>0.03497791484074381</v>
      </c>
      <c r="G203" s="15"/>
      <c r="H203" s="6">
        <v>5</v>
      </c>
      <c r="I203" s="6">
        <v>1636</v>
      </c>
      <c r="J203" s="7">
        <v>6000249.43</v>
      </c>
      <c r="K203" s="7">
        <v>979271.09</v>
      </c>
      <c r="L203" s="23">
        <f>IF(J188=0,1,((J203-J188)/J188))</f>
        <v>0.4416825922922322</v>
      </c>
      <c r="N203" s="6">
        <v>24</v>
      </c>
      <c r="O203" s="6">
        <v>9339</v>
      </c>
      <c r="P203" s="7">
        <v>42444204.48</v>
      </c>
      <c r="Q203" s="7">
        <v>6815567.53</v>
      </c>
      <c r="R203" s="23">
        <f>IF(P188=0,1,((P203-P188)/P188))</f>
        <v>-0.0010234907982610392</v>
      </c>
      <c r="T203" s="6">
        <v>19</v>
      </c>
      <c r="U203" s="6">
        <v>4822</v>
      </c>
      <c r="V203" s="7">
        <v>11637991.910000002</v>
      </c>
      <c r="W203" s="7">
        <v>986695.97</v>
      </c>
      <c r="X203" s="23">
        <f>IF(V188=0,1,((V203-V188)/V188))</f>
        <v>0.020675568719607625</v>
      </c>
    </row>
    <row r="204" spans="1:24" ht="12.75">
      <c r="A204" s="5">
        <v>38384</v>
      </c>
      <c r="B204" s="12">
        <v>47</v>
      </c>
      <c r="C204" s="12">
        <v>16304</v>
      </c>
      <c r="D204" s="13">
        <v>62081968.1</v>
      </c>
      <c r="E204" s="13">
        <v>9230380.75</v>
      </c>
      <c r="F204" s="23">
        <f aca="true" t="shared" si="48" ref="F204:F215">IF(D189=0,1,((D204-D189)/D189))</f>
        <v>0.08149325195090733</v>
      </c>
      <c r="G204" s="15"/>
      <c r="H204" s="6">
        <v>7</v>
      </c>
      <c r="I204" s="6">
        <v>2086</v>
      </c>
      <c r="J204" s="7">
        <v>6031972</v>
      </c>
      <c r="K204" s="7">
        <v>914597.71</v>
      </c>
      <c r="L204" s="23">
        <f aca="true" t="shared" si="49" ref="L204:L215">IF(J189=0,1,((J204-J189)/J189))</f>
        <v>0.4417788313817776</v>
      </c>
      <c r="N204" s="6">
        <v>21</v>
      </c>
      <c r="O204" s="6">
        <v>9394</v>
      </c>
      <c r="P204" s="7">
        <v>43943207.81</v>
      </c>
      <c r="Q204" s="7">
        <v>7038268.32</v>
      </c>
      <c r="R204" s="23">
        <f aca="true" t="shared" si="50" ref="R204:R215">IF(P189=0,1,((P204-P189)/P189))</f>
        <v>0.03665025521009937</v>
      </c>
      <c r="T204" s="6">
        <v>19</v>
      </c>
      <c r="U204" s="6">
        <v>4824</v>
      </c>
      <c r="V204" s="7">
        <v>12106788.290000001</v>
      </c>
      <c r="W204" s="7">
        <v>1277514.72</v>
      </c>
      <c r="X204" s="23">
        <f aca="true" t="shared" si="51" ref="X204:X215">IF(V189=0,1,((V204-V189)/V189))</f>
        <v>0.11783007964565484</v>
      </c>
    </row>
    <row r="205" spans="1:24" ht="12.75">
      <c r="A205" s="5">
        <v>38412</v>
      </c>
      <c r="B205" s="12">
        <v>47</v>
      </c>
      <c r="C205" s="12">
        <v>16692</v>
      </c>
      <c r="D205" s="13">
        <v>64014470.46</v>
      </c>
      <c r="E205" s="13">
        <v>10204491.700000001</v>
      </c>
      <c r="F205" s="23">
        <f t="shared" si="48"/>
        <v>0.03302910519490793</v>
      </c>
      <c r="G205" s="15"/>
      <c r="H205" s="6">
        <v>7</v>
      </c>
      <c r="I205" s="6">
        <v>2256</v>
      </c>
      <c r="J205" s="7">
        <v>6421692.540000001</v>
      </c>
      <c r="K205" s="7">
        <v>902347.77</v>
      </c>
      <c r="L205" s="23">
        <f t="shared" si="49"/>
        <v>0.4465595136735919</v>
      </c>
      <c r="N205" s="6">
        <v>21</v>
      </c>
      <c r="O205" s="6">
        <v>9640</v>
      </c>
      <c r="P205" s="7">
        <v>45730010.52</v>
      </c>
      <c r="Q205" s="7">
        <v>7949561.13</v>
      </c>
      <c r="R205" s="23">
        <f t="shared" si="50"/>
        <v>0.00583052857437666</v>
      </c>
      <c r="T205" s="6">
        <v>19</v>
      </c>
      <c r="U205" s="6">
        <v>4796</v>
      </c>
      <c r="V205" s="7">
        <v>11862767.399999999</v>
      </c>
      <c r="W205" s="7">
        <v>1352582.8</v>
      </c>
      <c r="X205" s="23">
        <f t="shared" si="51"/>
        <v>-0.016641211449100107</v>
      </c>
    </row>
    <row r="206" spans="1:24" ht="12.75">
      <c r="A206" s="5">
        <v>38443</v>
      </c>
      <c r="B206" s="12">
        <v>47</v>
      </c>
      <c r="C206" s="12">
        <v>16597</v>
      </c>
      <c r="D206" s="13">
        <v>62251141.26</v>
      </c>
      <c r="E206" s="13">
        <v>10282645.79</v>
      </c>
      <c r="F206" s="23">
        <f t="shared" si="48"/>
        <v>0.08493564609568437</v>
      </c>
      <c r="G206" s="15"/>
      <c r="H206" s="6">
        <v>7</v>
      </c>
      <c r="I206" s="6">
        <v>2276</v>
      </c>
      <c r="J206" s="7">
        <v>6196373.05</v>
      </c>
      <c r="K206" s="7">
        <v>898199.78</v>
      </c>
      <c r="L206" s="23">
        <f t="shared" si="49"/>
        <v>0.5259089114952951</v>
      </c>
      <c r="N206" s="6">
        <v>21</v>
      </c>
      <c r="O206" s="6">
        <v>9506</v>
      </c>
      <c r="P206" s="7">
        <v>44112094.93</v>
      </c>
      <c r="Q206" s="7">
        <v>7953659.25</v>
      </c>
      <c r="R206" s="23">
        <f t="shared" si="50"/>
        <v>0.04334665061598124</v>
      </c>
      <c r="T206" s="6">
        <v>19</v>
      </c>
      <c r="U206" s="6">
        <v>4815</v>
      </c>
      <c r="V206" s="7">
        <v>11942673.28</v>
      </c>
      <c r="W206" s="7">
        <v>1430786.76</v>
      </c>
      <c r="X206" s="23">
        <f t="shared" si="51"/>
        <v>0.08200613680333019</v>
      </c>
    </row>
    <row r="207" spans="1:24" ht="12.75">
      <c r="A207" s="5">
        <v>38473</v>
      </c>
      <c r="B207" s="12">
        <v>47</v>
      </c>
      <c r="C207" s="12">
        <v>16537</v>
      </c>
      <c r="D207" s="13">
        <v>66212148.980000004</v>
      </c>
      <c r="E207" s="13">
        <v>11242480.64</v>
      </c>
      <c r="F207" s="23">
        <f t="shared" si="48"/>
        <v>0.04016187025064537</v>
      </c>
      <c r="G207" s="15"/>
      <c r="H207" s="6">
        <v>7</v>
      </c>
      <c r="I207" s="6">
        <v>2288</v>
      </c>
      <c r="J207" s="7">
        <v>6612799.61</v>
      </c>
      <c r="K207" s="7">
        <v>997935.62</v>
      </c>
      <c r="L207" s="23">
        <f t="shared" si="49"/>
        <v>0.7577823213206976</v>
      </c>
      <c r="N207" s="6">
        <v>21</v>
      </c>
      <c r="O207" s="6">
        <v>9436</v>
      </c>
      <c r="P207" s="7">
        <v>46635393.57</v>
      </c>
      <c r="Q207" s="7">
        <v>8581189.65</v>
      </c>
      <c r="R207" s="23">
        <f t="shared" si="50"/>
        <v>-0.0018047671273123305</v>
      </c>
      <c r="T207" s="6">
        <v>19</v>
      </c>
      <c r="U207" s="6">
        <v>4813</v>
      </c>
      <c r="V207" s="7">
        <v>12963955.8</v>
      </c>
      <c r="W207" s="7">
        <v>1663355.37</v>
      </c>
      <c r="X207" s="23">
        <f t="shared" si="51"/>
        <v>-0.01593604851116019</v>
      </c>
    </row>
    <row r="208" spans="1:24" ht="12.75">
      <c r="A208" s="5">
        <v>38504</v>
      </c>
      <c r="B208" s="12">
        <v>47</v>
      </c>
      <c r="C208" s="12">
        <v>16619</v>
      </c>
      <c r="D208" s="13">
        <v>62347195.92</v>
      </c>
      <c r="E208" s="13">
        <v>10582927.55</v>
      </c>
      <c r="F208" s="23">
        <f t="shared" si="48"/>
        <v>0.02882940182108439</v>
      </c>
      <c r="G208" s="15"/>
      <c r="H208" s="6">
        <v>7</v>
      </c>
      <c r="I208" s="6">
        <v>2281</v>
      </c>
      <c r="J208" s="7">
        <v>6206140.43</v>
      </c>
      <c r="K208" s="7">
        <v>893106.21</v>
      </c>
      <c r="L208" s="23">
        <f t="shared" si="49"/>
        <v>0.40742914780769</v>
      </c>
      <c r="N208" s="6">
        <v>21</v>
      </c>
      <c r="O208" s="6">
        <v>9498</v>
      </c>
      <c r="P208" s="7">
        <v>43041456.49</v>
      </c>
      <c r="Q208" s="7">
        <v>7887801.09</v>
      </c>
      <c r="R208" s="23">
        <f t="shared" si="50"/>
        <v>0.0027883875475283467</v>
      </c>
      <c r="T208" s="6">
        <v>19</v>
      </c>
      <c r="U208" s="6">
        <v>4840</v>
      </c>
      <c r="V208" s="7">
        <v>13099599</v>
      </c>
      <c r="W208" s="7">
        <v>1802020.25</v>
      </c>
      <c r="X208" s="23">
        <f t="shared" si="51"/>
        <v>-0.012751680587736264</v>
      </c>
    </row>
    <row r="209" spans="1:24" ht="12.75">
      <c r="A209" s="5">
        <v>38534</v>
      </c>
      <c r="B209" s="12">
        <v>47</v>
      </c>
      <c r="C209" s="12">
        <v>16568</v>
      </c>
      <c r="D209" s="13">
        <v>69985113.03</v>
      </c>
      <c r="E209" s="13">
        <v>1491445.18</v>
      </c>
      <c r="F209" s="23">
        <f t="shared" si="48"/>
        <v>0.039808181375730084</v>
      </c>
      <c r="G209" s="15"/>
      <c r="H209" s="6">
        <v>7</v>
      </c>
      <c r="I209" s="6">
        <v>2232</v>
      </c>
      <c r="J209" s="7">
        <v>7081708.39</v>
      </c>
      <c r="K209" s="7">
        <v>87438.5</v>
      </c>
      <c r="L209" s="23">
        <f t="shared" si="49"/>
        <v>0.5780511187369095</v>
      </c>
      <c r="N209" s="6">
        <v>21</v>
      </c>
      <c r="O209" s="6">
        <v>9550</v>
      </c>
      <c r="P209" s="7">
        <v>47737990.64</v>
      </c>
      <c r="Q209" s="7">
        <v>1360370.32</v>
      </c>
      <c r="R209" s="23">
        <f t="shared" si="50"/>
        <v>-0.00010531717780687181</v>
      </c>
      <c r="T209" s="6">
        <v>19</v>
      </c>
      <c r="U209" s="6">
        <v>4786</v>
      </c>
      <c r="V209" s="7">
        <v>15165414</v>
      </c>
      <c r="W209" s="7">
        <v>43636.36</v>
      </c>
      <c r="X209" s="23">
        <f t="shared" si="51"/>
        <v>0.005988016516292273</v>
      </c>
    </row>
    <row r="210" spans="1:24" ht="12.75">
      <c r="A210" s="5">
        <v>38565</v>
      </c>
      <c r="B210" s="12">
        <v>46</v>
      </c>
      <c r="C210" s="12">
        <v>16349</v>
      </c>
      <c r="D210" s="13">
        <v>63854539.7</v>
      </c>
      <c r="E210" s="13">
        <v>5179832.14</v>
      </c>
      <c r="F210" s="23">
        <f t="shared" si="48"/>
        <v>0.020658036116596588</v>
      </c>
      <c r="G210" s="15"/>
      <c r="H210" s="6">
        <v>6</v>
      </c>
      <c r="I210" s="6">
        <v>2037</v>
      </c>
      <c r="J210" s="7">
        <v>6193411.6</v>
      </c>
      <c r="K210" s="7">
        <v>476848.63</v>
      </c>
      <c r="L210" s="23">
        <f t="shared" si="49"/>
        <v>0.2771515473530991</v>
      </c>
      <c r="N210" s="6">
        <v>21</v>
      </c>
      <c r="O210" s="6">
        <v>9570</v>
      </c>
      <c r="P210" s="7">
        <v>43695497.25</v>
      </c>
      <c r="Q210" s="7">
        <v>4563722.22</v>
      </c>
      <c r="R210" s="23">
        <f t="shared" si="50"/>
        <v>-0.012546174124469714</v>
      </c>
      <c r="S210" s="11"/>
      <c r="T210" s="6">
        <v>19</v>
      </c>
      <c r="U210" s="6">
        <v>4742</v>
      </c>
      <c r="V210" s="7">
        <v>13965630.85</v>
      </c>
      <c r="W210" s="7">
        <v>139261.29</v>
      </c>
      <c r="X210" s="23">
        <f t="shared" si="51"/>
        <v>0.037406621725037704</v>
      </c>
    </row>
    <row r="211" spans="1:24" ht="12.75">
      <c r="A211" s="5">
        <v>38596</v>
      </c>
      <c r="B211" s="12">
        <v>46</v>
      </c>
      <c r="C211" s="12">
        <v>16445</v>
      </c>
      <c r="D211" s="13">
        <v>63649504.69</v>
      </c>
      <c r="E211" s="13">
        <v>7326778.05</v>
      </c>
      <c r="F211" s="23">
        <f t="shared" si="48"/>
        <v>0.04320336482063432</v>
      </c>
      <c r="G211" s="15"/>
      <c r="H211" s="6">
        <v>6</v>
      </c>
      <c r="I211" s="6">
        <v>2045</v>
      </c>
      <c r="J211" s="7">
        <v>5669291.08</v>
      </c>
      <c r="K211" s="7">
        <v>635002.65</v>
      </c>
      <c r="L211" s="23">
        <f t="shared" si="49"/>
        <v>0.2842184058432022</v>
      </c>
      <c r="N211" s="6">
        <v>21</v>
      </c>
      <c r="O211" s="6">
        <v>9644</v>
      </c>
      <c r="P211" s="7">
        <v>44608541</v>
      </c>
      <c r="Q211" s="7">
        <v>6299166.27</v>
      </c>
      <c r="R211" s="23">
        <f t="shared" si="50"/>
        <v>0.029622578939023664</v>
      </c>
      <c r="T211" s="6">
        <v>19</v>
      </c>
      <c r="U211" s="6">
        <v>4756</v>
      </c>
      <c r="V211" s="7">
        <v>13371672.61</v>
      </c>
      <c r="W211" s="7">
        <v>392609.13</v>
      </c>
      <c r="X211" s="23">
        <f t="shared" si="51"/>
        <v>0.0073739719369597945</v>
      </c>
    </row>
    <row r="212" spans="1:24" ht="12.75">
      <c r="A212" s="5">
        <v>38626</v>
      </c>
      <c r="B212" s="12">
        <v>46</v>
      </c>
      <c r="C212" s="12">
        <v>16467</v>
      </c>
      <c r="D212" s="13">
        <v>63996581.02</v>
      </c>
      <c r="E212" s="13">
        <v>8693556.02</v>
      </c>
      <c r="F212" s="23">
        <f t="shared" si="48"/>
        <v>0.016678868452481694</v>
      </c>
      <c r="G212" s="15"/>
      <c r="H212" s="6">
        <v>6</v>
      </c>
      <c r="I212" s="6">
        <v>2112</v>
      </c>
      <c r="J212" s="7">
        <v>5681519.13</v>
      </c>
      <c r="K212" s="7">
        <v>762575.36</v>
      </c>
      <c r="L212" s="23">
        <f t="shared" si="49"/>
        <v>0.2375008947973679</v>
      </c>
      <c r="N212" s="6">
        <v>21</v>
      </c>
      <c r="O212" s="6">
        <v>9602</v>
      </c>
      <c r="P212" s="7">
        <v>45562200.2</v>
      </c>
      <c r="Q212" s="7">
        <v>7334955.71</v>
      </c>
      <c r="R212" s="23">
        <f t="shared" si="50"/>
        <v>0.01455807280274581</v>
      </c>
      <c r="T212" s="6">
        <v>19</v>
      </c>
      <c r="U212" s="6">
        <v>4753</v>
      </c>
      <c r="V212" s="7">
        <v>12752861.69</v>
      </c>
      <c r="W212" s="7">
        <v>596024.95</v>
      </c>
      <c r="X212" s="23">
        <f t="shared" si="51"/>
        <v>-0.051631444109758305</v>
      </c>
    </row>
    <row r="213" spans="1:24" ht="12.75">
      <c r="A213" s="5">
        <v>38657</v>
      </c>
      <c r="B213" s="12">
        <v>46</v>
      </c>
      <c r="C213" s="12">
        <v>16414</v>
      </c>
      <c r="D213" s="13">
        <v>59595320.67999999</v>
      </c>
      <c r="E213" s="13">
        <v>8926632.79</v>
      </c>
      <c r="F213" s="23">
        <f t="shared" si="48"/>
        <v>0.11825471160877374</v>
      </c>
      <c r="G213" s="15"/>
      <c r="H213" s="6">
        <v>6</v>
      </c>
      <c r="I213" s="6">
        <v>2004</v>
      </c>
      <c r="J213" s="7">
        <v>5517495.77</v>
      </c>
      <c r="K213" s="7">
        <v>811687.3</v>
      </c>
      <c r="L213" s="23">
        <f t="shared" si="49"/>
        <v>0.2067454702354541</v>
      </c>
      <c r="N213" s="6">
        <v>21</v>
      </c>
      <c r="O213" s="6">
        <v>9639</v>
      </c>
      <c r="P213" s="7">
        <v>42807409.19</v>
      </c>
      <c r="Q213" s="7">
        <v>7366280.71</v>
      </c>
      <c r="R213" s="23">
        <f t="shared" si="50"/>
        <v>0.1075523856358881</v>
      </c>
      <c r="T213" s="6">
        <v>19</v>
      </c>
      <c r="U213" s="6">
        <v>4771</v>
      </c>
      <c r="V213" s="7">
        <v>11270415.72</v>
      </c>
      <c r="W213" s="7">
        <v>748664.78</v>
      </c>
      <c r="X213" s="23">
        <f t="shared" si="51"/>
        <v>0.11915351057974513</v>
      </c>
    </row>
    <row r="214" spans="1:24" ht="12.75">
      <c r="A214" s="5">
        <v>38687</v>
      </c>
      <c r="B214" s="12">
        <v>46</v>
      </c>
      <c r="C214" s="12">
        <v>16533</v>
      </c>
      <c r="D214" s="13">
        <v>57429290.2</v>
      </c>
      <c r="E214" s="13">
        <v>9122690.35</v>
      </c>
      <c r="F214" s="23">
        <f t="shared" si="48"/>
        <v>-0.03844137757016586</v>
      </c>
      <c r="G214" s="15"/>
      <c r="H214" s="6">
        <v>6</v>
      </c>
      <c r="I214" s="6">
        <v>2012</v>
      </c>
      <c r="J214" s="7">
        <v>4997749.35</v>
      </c>
      <c r="K214" s="7">
        <v>780489.88</v>
      </c>
      <c r="L214" s="23">
        <f t="shared" si="49"/>
        <v>-0.0474352310098186</v>
      </c>
      <c r="N214" s="6">
        <v>21</v>
      </c>
      <c r="O214" s="6">
        <v>9702</v>
      </c>
      <c r="P214" s="7">
        <v>41560269.57</v>
      </c>
      <c r="Q214" s="7">
        <v>7475819.5</v>
      </c>
      <c r="R214" s="23">
        <f t="shared" si="50"/>
        <v>-0.03110467183059478</v>
      </c>
      <c r="T214" s="6">
        <v>19</v>
      </c>
      <c r="U214" s="6">
        <v>4819</v>
      </c>
      <c r="V214" s="7">
        <v>10871271.28</v>
      </c>
      <c r="W214" s="7">
        <v>866380.97</v>
      </c>
      <c r="X214" s="23">
        <f t="shared" si="51"/>
        <v>-0.06153483719294801</v>
      </c>
    </row>
    <row r="215" spans="1:24" ht="12.75">
      <c r="A215" s="9" t="s">
        <v>24</v>
      </c>
      <c r="B215" s="10">
        <f>AVERAGE(B203:B214)</f>
        <v>46.666666666666664</v>
      </c>
      <c r="C215" s="10">
        <f>AVERAGE(C203:C214)</f>
        <v>16443.5</v>
      </c>
      <c r="D215" s="11">
        <v>755499719.86</v>
      </c>
      <c r="E215" s="11">
        <v>101065395.54999998</v>
      </c>
      <c r="F215" s="37">
        <f t="shared" si="48"/>
        <v>0.04077148158302569</v>
      </c>
      <c r="G215" s="15"/>
      <c r="H215" s="10">
        <f>AVERAGE(H203:H214)</f>
        <v>6.416666666666667</v>
      </c>
      <c r="I215" s="10">
        <f>AVERAGE(I203:I214)</f>
        <v>2105.4166666666665</v>
      </c>
      <c r="J215" s="11">
        <f>SUM(J203:J214)</f>
        <v>72610402.38</v>
      </c>
      <c r="K215" s="11">
        <f>SUM(K203:K214)</f>
        <v>9139500.5</v>
      </c>
      <c r="L215" s="37">
        <f t="shared" si="49"/>
        <v>0.36539927933982275</v>
      </c>
      <c r="N215" s="10">
        <f>AVERAGE(N203:N214)</f>
        <v>21.25</v>
      </c>
      <c r="O215" s="10">
        <f>AVERAGE(O203:O214)</f>
        <v>9543.333333333334</v>
      </c>
      <c r="P215" s="11">
        <f>SUM(P203:P214)</f>
        <v>531878275.65</v>
      </c>
      <c r="Q215" s="11">
        <f>SUM(Q203:Q214)</f>
        <v>80626361.7</v>
      </c>
      <c r="R215" s="37">
        <f t="shared" si="50"/>
        <v>0.014966419143034764</v>
      </c>
      <c r="T215" s="10">
        <f>AVERAGE(T203:T214)</f>
        <v>19</v>
      </c>
      <c r="U215" s="10">
        <f>AVERAGE(U203:U214)</f>
        <v>4794.75</v>
      </c>
      <c r="V215" s="11">
        <f>SUM(V203:V214)</f>
        <v>151011041.83</v>
      </c>
      <c r="W215" s="11">
        <f>SUM(W203:W214)</f>
        <v>11299533.35</v>
      </c>
      <c r="X215" s="37">
        <f t="shared" si="51"/>
        <v>0.015614482456395592</v>
      </c>
    </row>
    <row r="216" spans="1:23" ht="12.75">
      <c r="A216" s="8" t="s">
        <v>21</v>
      </c>
      <c r="D216" s="7">
        <f>D201+D215</f>
        <v>7254554875.370001</v>
      </c>
      <c r="E216" s="7">
        <f>E201+E215</f>
        <v>961721635.05</v>
      </c>
      <c r="J216" s="7">
        <f>J201+J215</f>
        <v>1020779370.03</v>
      </c>
      <c r="K216" s="7">
        <f>K201+K215</f>
        <v>132735383.00999999</v>
      </c>
      <c r="P216" s="7">
        <f>P201+P215</f>
        <v>4624891638.030001</v>
      </c>
      <c r="Q216" s="7">
        <f>Q201+Q215</f>
        <v>693185537.1500001</v>
      </c>
      <c r="V216" s="7">
        <f>V201+V215</f>
        <v>1608719399.31</v>
      </c>
      <c r="W216" s="7">
        <f>W201+W215</f>
        <v>135763334.89</v>
      </c>
    </row>
    <row r="218" spans="1:24" ht="12.75">
      <c r="A218" s="5">
        <v>38718</v>
      </c>
      <c r="B218" s="12">
        <v>46</v>
      </c>
      <c r="C218" s="12">
        <v>16375</v>
      </c>
      <c r="D218" s="13">
        <v>63900333.55</v>
      </c>
      <c r="E218" s="13">
        <v>10319118.620000001</v>
      </c>
      <c r="F218" s="23">
        <f>IF(D203=0,1,((D218-D203)/D203))</f>
        <v>0.06354414634580528</v>
      </c>
      <c r="G218" s="15"/>
      <c r="H218" s="6">
        <v>6</v>
      </c>
      <c r="I218" s="6">
        <v>2000</v>
      </c>
      <c r="J218" s="7">
        <v>5894796.01</v>
      </c>
      <c r="K218" s="7">
        <v>915312.95</v>
      </c>
      <c r="L218" s="15">
        <v>-0.01757483938463537</v>
      </c>
      <c r="N218" s="6">
        <v>21</v>
      </c>
      <c r="O218" s="6">
        <v>9558</v>
      </c>
      <c r="P218" s="7">
        <v>45790888.9</v>
      </c>
      <c r="Q218" s="7">
        <v>8300451.55</v>
      </c>
      <c r="R218" s="23">
        <f>IF(P203=0,1,((P218-P203)/P203))</f>
        <v>0.07884903159339417</v>
      </c>
      <c r="T218" s="6">
        <v>19</v>
      </c>
      <c r="U218" s="6">
        <v>4817</v>
      </c>
      <c r="V218" s="7">
        <v>12214648.64</v>
      </c>
      <c r="W218" s="7">
        <v>1103354.12</v>
      </c>
      <c r="X218" s="23">
        <f>IF(V203=0,1,((V218-V203)/V203))</f>
        <v>0.049549504283853595</v>
      </c>
    </row>
    <row r="219" spans="1:24" ht="12.75">
      <c r="A219" s="5">
        <v>38749</v>
      </c>
      <c r="B219" s="12">
        <v>46</v>
      </c>
      <c r="C219" s="12">
        <v>16641</v>
      </c>
      <c r="D219" s="13">
        <v>61522568.06</v>
      </c>
      <c r="E219" s="13">
        <v>10153390.77</v>
      </c>
      <c r="F219" s="23">
        <f aca="true" t="shared" si="52" ref="F219:F230">IF(D204=0,1,((D219-D204)/D204))</f>
        <v>-0.009010668590579026</v>
      </c>
      <c r="G219" s="15"/>
      <c r="H219" s="6">
        <v>6</v>
      </c>
      <c r="I219" s="6">
        <v>1998</v>
      </c>
      <c r="J219" s="7">
        <v>5495595.29</v>
      </c>
      <c r="K219" s="7">
        <v>845927.83</v>
      </c>
      <c r="L219" s="15">
        <v>-0.08892228113790979</v>
      </c>
      <c r="N219" s="6">
        <v>21</v>
      </c>
      <c r="O219" s="6">
        <v>9834</v>
      </c>
      <c r="P219" s="7">
        <v>43942599.54</v>
      </c>
      <c r="Q219" s="7">
        <v>8001783.32</v>
      </c>
      <c r="R219" s="23">
        <f aca="true" t="shared" si="53" ref="R219:R230">IF(P204=0,1,((P219-P204)/P204))</f>
        <v>-1.3842184727007034E-05</v>
      </c>
      <c r="T219" s="6">
        <v>19</v>
      </c>
      <c r="U219" s="6">
        <v>4809</v>
      </c>
      <c r="V219" s="7">
        <v>12084373.23</v>
      </c>
      <c r="W219" s="7">
        <v>1305679.62</v>
      </c>
      <c r="X219" s="23">
        <f aca="true" t="shared" si="54" ref="X219:X230">IF(V204=0,1,((V219-V204)/V204))</f>
        <v>-0.0018514456074626312</v>
      </c>
    </row>
    <row r="220" spans="1:24" ht="12.75">
      <c r="A220" s="5">
        <v>38777</v>
      </c>
      <c r="B220" s="12">
        <v>46</v>
      </c>
      <c r="C220" s="12">
        <v>17059</v>
      </c>
      <c r="D220" s="13">
        <v>66557739.42999999</v>
      </c>
      <c r="E220" s="13">
        <v>11275911.49</v>
      </c>
      <c r="F220" s="23">
        <f t="shared" si="52"/>
        <v>0.03972959475762867</v>
      </c>
      <c r="G220" s="15"/>
      <c r="H220" s="6">
        <v>6</v>
      </c>
      <c r="I220" s="6">
        <v>2000</v>
      </c>
      <c r="J220" s="7">
        <v>5906678.16</v>
      </c>
      <c r="K220" s="7">
        <v>898945.81</v>
      </c>
      <c r="L220" s="15">
        <v>-0.08019916506310978</v>
      </c>
      <c r="N220" s="6">
        <v>21</v>
      </c>
      <c r="O220" s="6">
        <v>10218</v>
      </c>
      <c r="P220" s="7">
        <v>47755570.5</v>
      </c>
      <c r="Q220" s="7">
        <v>8857891.18</v>
      </c>
      <c r="R220" s="23">
        <f t="shared" si="53"/>
        <v>0.04429388834525019</v>
      </c>
      <c r="T220" s="6">
        <v>19</v>
      </c>
      <c r="U220" s="6">
        <v>4841</v>
      </c>
      <c r="V220" s="7">
        <v>12895490.77</v>
      </c>
      <c r="W220" s="7">
        <v>1519074.5</v>
      </c>
      <c r="X220" s="23">
        <f t="shared" si="54"/>
        <v>0.08705585595482561</v>
      </c>
    </row>
    <row r="221" spans="1:24" ht="12.75">
      <c r="A221" s="5">
        <v>38808</v>
      </c>
      <c r="B221" s="12">
        <v>46</v>
      </c>
      <c r="C221" s="12">
        <v>17068</v>
      </c>
      <c r="D221" s="13">
        <v>65840329.74</v>
      </c>
      <c r="E221" s="13">
        <v>11243324.42</v>
      </c>
      <c r="F221" s="23">
        <f t="shared" si="52"/>
        <v>0.0576565892183292</v>
      </c>
      <c r="G221" s="15"/>
      <c r="H221" s="6">
        <v>6</v>
      </c>
      <c r="I221" s="6">
        <v>2000</v>
      </c>
      <c r="J221" s="7">
        <v>5589632.63</v>
      </c>
      <c r="K221" s="7">
        <v>837011.62</v>
      </c>
      <c r="L221" s="15">
        <v>-0.09791863967906192</v>
      </c>
      <c r="N221" s="6">
        <v>21</v>
      </c>
      <c r="O221" s="6">
        <v>10277</v>
      </c>
      <c r="P221" s="7">
        <v>47935911.99</v>
      </c>
      <c r="Q221" s="7">
        <v>8915274.75</v>
      </c>
      <c r="R221" s="23">
        <f t="shared" si="53"/>
        <v>0.08668409573537346</v>
      </c>
      <c r="T221" s="6">
        <v>19</v>
      </c>
      <c r="U221" s="6">
        <v>4791</v>
      </c>
      <c r="V221" s="7">
        <v>12314785.12</v>
      </c>
      <c r="W221" s="7">
        <v>1491038.05</v>
      </c>
      <c r="X221" s="23">
        <f t="shared" si="54"/>
        <v>0.031158169638883387</v>
      </c>
    </row>
    <row r="222" spans="1:24" ht="12.75">
      <c r="A222" s="5">
        <v>38838</v>
      </c>
      <c r="B222" s="12">
        <v>47</v>
      </c>
      <c r="C222" s="12">
        <v>17174</v>
      </c>
      <c r="D222" s="13">
        <v>65635701.09</v>
      </c>
      <c r="E222" s="13">
        <v>11268057.15</v>
      </c>
      <c r="F222" s="23">
        <f t="shared" si="52"/>
        <v>-0.008706074321407723</v>
      </c>
      <c r="G222" s="15"/>
      <c r="H222" s="6">
        <v>6</v>
      </c>
      <c r="I222" s="6">
        <v>1999</v>
      </c>
      <c r="J222" s="7">
        <v>5552817.53</v>
      </c>
      <c r="K222" s="7">
        <v>844324.82</v>
      </c>
      <c r="L222" s="15">
        <v>-0.16029248465310747</v>
      </c>
      <c r="N222" s="6">
        <v>21</v>
      </c>
      <c r="O222" s="6">
        <v>10383</v>
      </c>
      <c r="P222" s="7">
        <v>47114014.61</v>
      </c>
      <c r="Q222" s="7">
        <v>8794983.07</v>
      </c>
      <c r="R222" s="23">
        <f t="shared" si="53"/>
        <v>0.010263042795630879</v>
      </c>
      <c r="T222" s="6">
        <v>20</v>
      </c>
      <c r="U222" s="6">
        <v>4792</v>
      </c>
      <c r="V222" s="7">
        <v>12968868.95</v>
      </c>
      <c r="W222" s="7">
        <v>1628749.26</v>
      </c>
      <c r="X222" s="23">
        <f t="shared" si="54"/>
        <v>0.0003789854019710951</v>
      </c>
    </row>
    <row r="223" spans="1:24" ht="12.75">
      <c r="A223" s="5">
        <v>38869</v>
      </c>
      <c r="B223" s="12">
        <v>46</v>
      </c>
      <c r="C223" s="12">
        <v>17101</v>
      </c>
      <c r="D223" s="13">
        <v>63459137.8</v>
      </c>
      <c r="E223" s="13">
        <v>11130723.15</v>
      </c>
      <c r="F223" s="23">
        <f t="shared" si="52"/>
        <v>0.017834673453907518</v>
      </c>
      <c r="G223" s="15"/>
      <c r="H223" s="6">
        <v>6</v>
      </c>
      <c r="I223" s="6">
        <v>1984</v>
      </c>
      <c r="J223" s="7">
        <v>5410336.57</v>
      </c>
      <c r="K223" s="7">
        <v>839749.9</v>
      </c>
      <c r="L223" s="15">
        <v>-0.12822846485283276</v>
      </c>
      <c r="N223" s="6">
        <v>21</v>
      </c>
      <c r="O223" s="6">
        <v>10339</v>
      </c>
      <c r="P223" s="7">
        <v>44986208.32</v>
      </c>
      <c r="Q223" s="7">
        <v>8447156.23</v>
      </c>
      <c r="R223" s="23">
        <f t="shared" si="53"/>
        <v>0.04518322539693401</v>
      </c>
      <c r="T223" s="6">
        <v>19</v>
      </c>
      <c r="U223" s="6">
        <v>4778</v>
      </c>
      <c r="V223" s="7">
        <v>13062592.91</v>
      </c>
      <c r="W223" s="7">
        <v>1843817.02</v>
      </c>
      <c r="X223" s="23">
        <f t="shared" si="54"/>
        <v>-0.0028249788409553493</v>
      </c>
    </row>
    <row r="224" spans="1:24" ht="12.75">
      <c r="A224" s="5">
        <v>38899</v>
      </c>
      <c r="B224" s="12">
        <v>47</v>
      </c>
      <c r="C224" s="12">
        <v>17324</v>
      </c>
      <c r="D224" s="13">
        <v>74247833.19</v>
      </c>
      <c r="E224" s="13">
        <v>1945422.82</v>
      </c>
      <c r="F224" s="23">
        <f t="shared" si="52"/>
        <v>0.060908955854264715</v>
      </c>
      <c r="G224" s="15"/>
      <c r="H224" s="6">
        <v>7</v>
      </c>
      <c r="I224" s="6">
        <v>2258</v>
      </c>
      <c r="J224" s="7">
        <v>7652909.71</v>
      </c>
      <c r="K224" s="7">
        <v>66592.51</v>
      </c>
      <c r="L224" s="15">
        <v>0.08065868976002842</v>
      </c>
      <c r="N224" s="6">
        <v>21</v>
      </c>
      <c r="O224" s="6">
        <v>10292</v>
      </c>
      <c r="P224" s="7">
        <v>51271813.84</v>
      </c>
      <c r="Q224" s="7">
        <v>1826838.71</v>
      </c>
      <c r="R224" s="23">
        <f t="shared" si="53"/>
        <v>0.07402538633536426</v>
      </c>
      <c r="T224" s="6">
        <v>19</v>
      </c>
      <c r="U224" s="6">
        <v>4774</v>
      </c>
      <c r="V224" s="7">
        <v>15323109.64</v>
      </c>
      <c r="W224" s="7">
        <v>51991.6</v>
      </c>
      <c r="X224" s="23">
        <f t="shared" si="54"/>
        <v>0.01039837356237031</v>
      </c>
    </row>
    <row r="225" spans="1:24" ht="12.75">
      <c r="A225" s="5">
        <v>38930</v>
      </c>
      <c r="B225" s="12">
        <v>47</v>
      </c>
      <c r="C225" s="12">
        <v>17497</v>
      </c>
      <c r="D225" s="13">
        <v>68765250.31</v>
      </c>
      <c r="E225" s="13">
        <v>5983904.56</v>
      </c>
      <c r="F225" s="23">
        <f t="shared" si="52"/>
        <v>0.07690464347674249</v>
      </c>
      <c r="G225" s="15"/>
      <c r="H225" s="6">
        <v>7</v>
      </c>
      <c r="I225" s="6">
        <v>2452</v>
      </c>
      <c r="J225" s="7">
        <v>7146306.59</v>
      </c>
      <c r="K225" s="7">
        <v>413473.77</v>
      </c>
      <c r="L225" s="15">
        <v>0.15385623490613803</v>
      </c>
      <c r="N225" s="6">
        <v>21</v>
      </c>
      <c r="O225" s="6">
        <v>10276</v>
      </c>
      <c r="P225" s="7">
        <v>48144880.6</v>
      </c>
      <c r="Q225" s="7">
        <v>5410088.34</v>
      </c>
      <c r="R225" s="23">
        <f t="shared" si="53"/>
        <v>0.1018270446619074</v>
      </c>
      <c r="S225" s="11"/>
      <c r="T225" s="6">
        <v>19</v>
      </c>
      <c r="U225" s="6">
        <v>4769</v>
      </c>
      <c r="V225" s="7">
        <v>13474063.12</v>
      </c>
      <c r="W225" s="7">
        <v>160342.45</v>
      </c>
      <c r="X225" s="23">
        <f t="shared" si="54"/>
        <v>-0.03519839062622799</v>
      </c>
    </row>
    <row r="226" spans="1:24" ht="12.75">
      <c r="A226" s="5">
        <v>38961</v>
      </c>
      <c r="B226" s="12">
        <v>47</v>
      </c>
      <c r="C226" s="12">
        <v>17328</v>
      </c>
      <c r="D226" s="13">
        <v>69778902.62</v>
      </c>
      <c r="E226" s="13">
        <v>8381894.1</v>
      </c>
      <c r="F226" s="23">
        <f t="shared" si="52"/>
        <v>0.09629922432001266</v>
      </c>
      <c r="G226" s="15"/>
      <c r="H226" s="6">
        <v>7</v>
      </c>
      <c r="I226" s="6">
        <v>2280</v>
      </c>
      <c r="J226" s="7">
        <v>7070609.69</v>
      </c>
      <c r="K226" s="7">
        <v>616864.39</v>
      </c>
      <c r="L226" s="15">
        <v>0.2471770438712419</v>
      </c>
      <c r="N226" s="6">
        <v>21</v>
      </c>
      <c r="O226" s="6">
        <v>10275</v>
      </c>
      <c r="P226" s="7">
        <v>48681609.13</v>
      </c>
      <c r="Q226" s="7">
        <v>7331198.31</v>
      </c>
      <c r="R226" s="23">
        <f t="shared" si="53"/>
        <v>0.09130691205524975</v>
      </c>
      <c r="T226" s="6">
        <v>19</v>
      </c>
      <c r="U226" s="6">
        <v>4773</v>
      </c>
      <c r="V226" s="7">
        <v>14026683.8</v>
      </c>
      <c r="W226" s="7">
        <v>433831.4</v>
      </c>
      <c r="X226" s="23">
        <f t="shared" si="54"/>
        <v>0.048984985581396266</v>
      </c>
    </row>
    <row r="227" spans="1:24" ht="12.75">
      <c r="A227" s="5">
        <v>38991</v>
      </c>
      <c r="B227" s="12">
        <v>46</v>
      </c>
      <c r="C227" s="12">
        <v>17196</v>
      </c>
      <c r="D227" s="13">
        <v>64771204.55</v>
      </c>
      <c r="E227" s="13">
        <v>8809472.68</v>
      </c>
      <c r="F227" s="23">
        <f t="shared" si="52"/>
        <v>0.012104139278282865</v>
      </c>
      <c r="G227" s="15"/>
      <c r="H227" s="6">
        <v>6</v>
      </c>
      <c r="I227" s="6">
        <v>2221</v>
      </c>
      <c r="J227" s="7">
        <v>7019666.14</v>
      </c>
      <c r="K227" s="7">
        <v>850924.44</v>
      </c>
      <c r="L227" s="15">
        <v>0.2355262702424448</v>
      </c>
      <c r="N227" s="6">
        <v>21</v>
      </c>
      <c r="O227" s="6">
        <v>10211</v>
      </c>
      <c r="P227" s="7">
        <v>45498951.66</v>
      </c>
      <c r="Q227" s="7">
        <v>7424826.24</v>
      </c>
      <c r="R227" s="23">
        <f t="shared" si="53"/>
        <v>-0.0013881801081240706</v>
      </c>
      <c r="T227" s="6">
        <v>19</v>
      </c>
      <c r="U227" s="6">
        <v>4764</v>
      </c>
      <c r="V227" s="7">
        <v>12252586.75</v>
      </c>
      <c r="W227" s="7">
        <v>533722</v>
      </c>
      <c r="X227" s="23">
        <f t="shared" si="54"/>
        <v>-0.03922844551762715</v>
      </c>
    </row>
    <row r="228" spans="1:24" ht="12.75">
      <c r="A228" s="5">
        <v>39022</v>
      </c>
      <c r="B228" s="12">
        <v>46</v>
      </c>
      <c r="C228" s="12">
        <v>17073</v>
      </c>
      <c r="D228" s="13">
        <v>63115980.199999996</v>
      </c>
      <c r="E228" s="13">
        <v>9329697</v>
      </c>
      <c r="F228" s="23">
        <f t="shared" si="52"/>
        <v>0.05907610664441858</v>
      </c>
      <c r="G228" s="15"/>
      <c r="H228" s="6">
        <v>6</v>
      </c>
      <c r="I228" s="6">
        <v>2191</v>
      </c>
      <c r="J228" s="7">
        <v>6250183.52</v>
      </c>
      <c r="K228" s="7">
        <v>900829.71</v>
      </c>
      <c r="L228" s="15">
        <v>0.1327935318018377</v>
      </c>
      <c r="N228" s="6">
        <v>21</v>
      </c>
      <c r="O228" s="6">
        <v>10124</v>
      </c>
      <c r="P228" s="7">
        <v>44696962.92</v>
      </c>
      <c r="Q228" s="7">
        <v>7592236.53</v>
      </c>
      <c r="R228" s="23">
        <f t="shared" si="53"/>
        <v>0.044140810335268135</v>
      </c>
      <c r="T228" s="6">
        <v>19</v>
      </c>
      <c r="U228" s="6">
        <v>4758</v>
      </c>
      <c r="V228" s="7">
        <v>12168833.76</v>
      </c>
      <c r="W228" s="7">
        <v>836630.76</v>
      </c>
      <c r="X228" s="23">
        <f t="shared" si="54"/>
        <v>0.07971472058530234</v>
      </c>
    </row>
    <row r="229" spans="1:24" ht="12.75">
      <c r="A229" s="5">
        <v>39052</v>
      </c>
      <c r="B229" s="12">
        <v>46</v>
      </c>
      <c r="C229" s="12">
        <v>17098</v>
      </c>
      <c r="D229" s="13">
        <v>54503837.2</v>
      </c>
      <c r="E229" s="13">
        <v>8584083.46</v>
      </c>
      <c r="F229" s="23">
        <f t="shared" si="52"/>
        <v>-0.05094008631853158</v>
      </c>
      <c r="G229" s="15"/>
      <c r="H229" s="6">
        <v>7</v>
      </c>
      <c r="I229" s="6">
        <v>2220</v>
      </c>
      <c r="J229" s="7">
        <v>5549401.88</v>
      </c>
      <c r="K229" s="7">
        <v>819616.83</v>
      </c>
      <c r="L229" s="15">
        <v>0.11038019143557096</v>
      </c>
      <c r="N229" s="6">
        <v>20</v>
      </c>
      <c r="O229" s="6">
        <v>10130</v>
      </c>
      <c r="P229" s="7">
        <v>38665215.24</v>
      </c>
      <c r="Q229" s="7">
        <v>6895380.32</v>
      </c>
      <c r="R229" s="23">
        <f t="shared" si="53"/>
        <v>-0.06965918075011172</v>
      </c>
      <c r="T229" s="6">
        <v>19</v>
      </c>
      <c r="U229" s="6">
        <v>4748</v>
      </c>
      <c r="V229" s="7">
        <v>10289220.08</v>
      </c>
      <c r="W229" s="7">
        <v>869086.31</v>
      </c>
      <c r="X229" s="23">
        <f t="shared" si="54"/>
        <v>-0.053540306833369654</v>
      </c>
    </row>
    <row r="230" spans="1:24" ht="12.75">
      <c r="A230" s="9" t="s">
        <v>25</v>
      </c>
      <c r="B230" s="10">
        <f>AVERAGE(B218:B229)</f>
        <v>46.333333333333336</v>
      </c>
      <c r="C230" s="10">
        <f>AVERAGE(C218:C229)</f>
        <v>17077.833333333332</v>
      </c>
      <c r="D230" s="11">
        <v>782098817.74</v>
      </c>
      <c r="E230" s="11">
        <v>108425000.22</v>
      </c>
      <c r="F230" s="37">
        <f t="shared" si="52"/>
        <v>0.03520729019585741</v>
      </c>
      <c r="G230" s="15"/>
      <c r="H230" s="10">
        <f>AVERAGE(H218:H229)</f>
        <v>6.333333333333333</v>
      </c>
      <c r="I230" s="10">
        <f>AVERAGE(I218:I229)</f>
        <v>2133.5833333333335</v>
      </c>
      <c r="J230" s="11">
        <f>SUM(J218:J229)</f>
        <v>74538933.71999998</v>
      </c>
      <c r="K230" s="11">
        <f>SUM(K218:K229)</f>
        <v>8849574.58</v>
      </c>
      <c r="L230" s="15">
        <v>0.026559986954860733</v>
      </c>
      <c r="N230" s="10">
        <f>AVERAGE(N218:N229)</f>
        <v>20.916666666666668</v>
      </c>
      <c r="O230" s="10">
        <f>AVERAGE(O218:O229)</f>
        <v>10159.75</v>
      </c>
      <c r="P230" s="11">
        <f>SUM(P218:P229)</f>
        <v>554484627.25</v>
      </c>
      <c r="Q230" s="11">
        <f>SUM(Q218:Q229)</f>
        <v>87798108.54999998</v>
      </c>
      <c r="R230" s="37">
        <f t="shared" si="53"/>
        <v>0.04250286698093311</v>
      </c>
      <c r="T230" s="10">
        <f>AVERAGE(T218:T229)</f>
        <v>19.083333333333332</v>
      </c>
      <c r="U230" s="10">
        <f>AVERAGE(U218:U229)</f>
        <v>4784.5</v>
      </c>
      <c r="V230" s="11">
        <f>SUM(V218:V229)</f>
        <v>153075256.77</v>
      </c>
      <c r="W230" s="11">
        <f>SUM(W218:W229)</f>
        <v>11777317.09</v>
      </c>
      <c r="X230" s="37">
        <f t="shared" si="54"/>
        <v>0.013669298052547562</v>
      </c>
    </row>
    <row r="231" spans="1:23" ht="12.75">
      <c r="A231" s="8" t="s">
        <v>21</v>
      </c>
      <c r="D231" s="7">
        <f>D216+D230</f>
        <v>8036653693.110001</v>
      </c>
      <c r="E231" s="7">
        <f>E216+E230</f>
        <v>1070146635.27</v>
      </c>
      <c r="J231" s="7">
        <f>J216+J230</f>
        <v>1095318303.75</v>
      </c>
      <c r="K231" s="7">
        <f>K216+K230</f>
        <v>141584957.59</v>
      </c>
      <c r="P231" s="7">
        <f>P216+P230</f>
        <v>5179376265.280001</v>
      </c>
      <c r="Q231" s="7">
        <f>Q216+Q230</f>
        <v>780983645.7</v>
      </c>
      <c r="V231" s="7">
        <f>V216+V230</f>
        <v>1761794656.08</v>
      </c>
      <c r="W231" s="7">
        <f>W216+W230</f>
        <v>147540651.98</v>
      </c>
    </row>
    <row r="233" spans="1:24" ht="12.75">
      <c r="A233" s="5">
        <v>39083</v>
      </c>
      <c r="B233" s="12">
        <v>45</v>
      </c>
      <c r="C233" s="12">
        <v>17168</v>
      </c>
      <c r="D233" s="13">
        <v>58830995.23</v>
      </c>
      <c r="E233" s="13">
        <v>9581530.17</v>
      </c>
      <c r="F233" s="23">
        <f>IF(D218=0,1,((D233-D218)/D218))</f>
        <v>-0.07933195397224965</v>
      </c>
      <c r="G233" s="15"/>
      <c r="H233" s="6">
        <v>6</v>
      </c>
      <c r="I233" s="6">
        <v>2224</v>
      </c>
      <c r="J233" s="7">
        <v>5741312.43</v>
      </c>
      <c r="K233" s="7">
        <v>882864.29</v>
      </c>
      <c r="L233" s="23">
        <f>IF(J218=0,1,((J233-J218)/J218))</f>
        <v>-0.0260371316903297</v>
      </c>
      <c r="N233" s="6">
        <v>20</v>
      </c>
      <c r="O233" s="6">
        <v>10168</v>
      </c>
      <c r="P233" s="7">
        <v>42361173.15</v>
      </c>
      <c r="Q233" s="7">
        <v>7724526.22</v>
      </c>
      <c r="R233" s="23">
        <f>IF(P218=0,1,((P233-P218)/P218))</f>
        <v>-0.07489952329796332</v>
      </c>
      <c r="T233" s="6">
        <v>19</v>
      </c>
      <c r="U233" s="6">
        <v>4776</v>
      </c>
      <c r="V233" s="7">
        <v>10728509.65</v>
      </c>
      <c r="W233" s="7">
        <v>974139.66</v>
      </c>
      <c r="X233" s="23">
        <f>IF(V218=0,1,((V233-V218)/V218))</f>
        <v>-0.12166858284676785</v>
      </c>
    </row>
    <row r="234" spans="1:24" ht="12.75">
      <c r="A234" s="5">
        <v>39114</v>
      </c>
      <c r="B234" s="12">
        <v>44</v>
      </c>
      <c r="C234" s="12">
        <v>16853</v>
      </c>
      <c r="D234" s="13">
        <v>64415897.71</v>
      </c>
      <c r="E234" s="13">
        <v>10697584.850000001</v>
      </c>
      <c r="F234" s="23">
        <f aca="true" t="shared" si="55" ref="F234:F245">IF(D219=0,1,((D234-D219)/D219))</f>
        <v>0.04702875288265394</v>
      </c>
      <c r="G234" s="15"/>
      <c r="H234" s="6">
        <v>6</v>
      </c>
      <c r="I234" s="6">
        <v>2210</v>
      </c>
      <c r="J234" s="7">
        <v>6086947.94</v>
      </c>
      <c r="K234" s="7">
        <v>966360.66</v>
      </c>
      <c r="L234" s="23">
        <f aca="true" t="shared" si="56" ref="L234:L245">IF(J219=0,1,((J234-J219)/J219))</f>
        <v>0.10760483965696105</v>
      </c>
      <c r="N234" s="6">
        <v>20</v>
      </c>
      <c r="O234" s="6">
        <v>9930</v>
      </c>
      <c r="P234" s="7">
        <v>46229074.6</v>
      </c>
      <c r="Q234" s="7">
        <v>8509778.39</v>
      </c>
      <c r="R234" s="23">
        <f aca="true" t="shared" si="57" ref="R234:R245">IF(P219=0,1,((P234-P219)/P219))</f>
        <v>0.052033222520635664</v>
      </c>
      <c r="T234" s="6">
        <v>18</v>
      </c>
      <c r="U234" s="6">
        <v>4713</v>
      </c>
      <c r="V234" s="7">
        <v>12099875.17</v>
      </c>
      <c r="W234" s="7">
        <v>1221445.8</v>
      </c>
      <c r="X234" s="23">
        <f aca="true" t="shared" si="58" ref="X234:X245">IF(V219=0,1,((V234-V219)/V219))</f>
        <v>0.001282808773359897</v>
      </c>
    </row>
    <row r="235" spans="1:24" ht="12.75">
      <c r="A235" s="5">
        <v>39142</v>
      </c>
      <c r="B235" s="12">
        <v>44</v>
      </c>
      <c r="C235" s="12">
        <v>17028</v>
      </c>
      <c r="D235" s="13">
        <v>74492922.25999999</v>
      </c>
      <c r="E235" s="13">
        <v>12686076.419999998</v>
      </c>
      <c r="F235" s="23">
        <f t="shared" si="55"/>
        <v>0.11922254117938572</v>
      </c>
      <c r="G235" s="15"/>
      <c r="H235" s="6">
        <v>6</v>
      </c>
      <c r="I235" s="6">
        <v>2226</v>
      </c>
      <c r="J235" s="7">
        <v>7159724.29</v>
      </c>
      <c r="K235" s="7">
        <v>1145964.36</v>
      </c>
      <c r="L235" s="23">
        <f t="shared" si="56"/>
        <v>0.2121405798754405</v>
      </c>
      <c r="N235" s="6">
        <v>20</v>
      </c>
      <c r="O235" s="6">
        <v>10091</v>
      </c>
      <c r="P235" s="7">
        <v>53601650.79</v>
      </c>
      <c r="Q235" s="7">
        <v>10015241.37</v>
      </c>
      <c r="R235" s="23">
        <f t="shared" si="57"/>
        <v>0.12241671974162677</v>
      </c>
      <c r="T235" s="6">
        <v>18</v>
      </c>
      <c r="U235" s="6">
        <v>4711</v>
      </c>
      <c r="V235" s="7">
        <v>13731547.18</v>
      </c>
      <c r="W235" s="7">
        <v>1524870.69</v>
      </c>
      <c r="X235" s="23">
        <f t="shared" si="58"/>
        <v>0.0648332370525205</v>
      </c>
    </row>
    <row r="236" spans="1:24" ht="12.75">
      <c r="A236" s="5">
        <v>39173</v>
      </c>
      <c r="B236" s="12">
        <v>44</v>
      </c>
      <c r="C236" s="12">
        <v>17007</v>
      </c>
      <c r="D236" s="13">
        <v>67085954.14</v>
      </c>
      <c r="E236" s="13">
        <v>11566439.169999998</v>
      </c>
      <c r="F236" s="23">
        <f t="shared" si="55"/>
        <v>0.01891886636836273</v>
      </c>
      <c r="G236" s="15"/>
      <c r="H236" s="6">
        <v>6</v>
      </c>
      <c r="I236" s="6">
        <v>2209</v>
      </c>
      <c r="J236" s="7">
        <v>6815396.9</v>
      </c>
      <c r="K236" s="7">
        <v>1121763.63</v>
      </c>
      <c r="L236" s="23">
        <f t="shared" si="56"/>
        <v>0.2192924564346549</v>
      </c>
      <c r="N236" s="6">
        <v>20</v>
      </c>
      <c r="O236" s="6">
        <v>10086</v>
      </c>
      <c r="P236" s="7">
        <v>47925526.44</v>
      </c>
      <c r="Q236" s="7">
        <v>8921963.91</v>
      </c>
      <c r="R236" s="23">
        <f t="shared" si="57"/>
        <v>-0.0002166548954397909</v>
      </c>
      <c r="T236" s="6">
        <v>18</v>
      </c>
      <c r="U236" s="6">
        <v>4712</v>
      </c>
      <c r="V236" s="7">
        <v>12345030.8</v>
      </c>
      <c r="W236" s="7">
        <v>1522711.63</v>
      </c>
      <c r="X236" s="23">
        <f t="shared" si="58"/>
        <v>0.0024560461027355357</v>
      </c>
    </row>
    <row r="237" spans="1:24" ht="12.75">
      <c r="A237" s="5">
        <v>39203</v>
      </c>
      <c r="B237" s="12">
        <v>44</v>
      </c>
      <c r="C237" s="12">
        <v>16999</v>
      </c>
      <c r="D237" s="13">
        <v>70075989.65</v>
      </c>
      <c r="E237" s="13">
        <v>12174596.51</v>
      </c>
      <c r="F237" s="23">
        <f t="shared" si="55"/>
        <v>0.0676505085839101</v>
      </c>
      <c r="G237" s="15"/>
      <c r="H237" s="6">
        <v>6</v>
      </c>
      <c r="I237" s="6">
        <v>2208</v>
      </c>
      <c r="J237" s="7">
        <v>6917276.93</v>
      </c>
      <c r="K237" s="7">
        <v>1181351.01</v>
      </c>
      <c r="L237" s="23">
        <f t="shared" si="56"/>
        <v>0.2457237956457754</v>
      </c>
      <c r="N237" s="6">
        <v>20</v>
      </c>
      <c r="O237" s="6">
        <v>10080</v>
      </c>
      <c r="P237" s="7">
        <v>49898518.03</v>
      </c>
      <c r="Q237" s="7">
        <v>9308854.59</v>
      </c>
      <c r="R237" s="23">
        <f t="shared" si="57"/>
        <v>0.059101382954722524</v>
      </c>
      <c r="T237" s="6">
        <v>18</v>
      </c>
      <c r="U237" s="6">
        <v>4711</v>
      </c>
      <c r="V237" s="7">
        <v>13260194.69</v>
      </c>
      <c r="W237" s="7">
        <v>1684390.91</v>
      </c>
      <c r="X237" s="23">
        <f t="shared" si="58"/>
        <v>0.02246346548208433</v>
      </c>
    </row>
    <row r="238" spans="1:24" ht="12.75">
      <c r="A238" s="5">
        <v>39234</v>
      </c>
      <c r="B238" s="12">
        <v>44</v>
      </c>
      <c r="C238" s="12">
        <v>16925</v>
      </c>
      <c r="D238" s="13">
        <v>68885003.42</v>
      </c>
      <c r="E238" s="13">
        <v>12290254.739999998</v>
      </c>
      <c r="F238" s="23">
        <f t="shared" si="55"/>
        <v>0.08550172296857152</v>
      </c>
      <c r="G238" s="15"/>
      <c r="H238" s="6">
        <v>6</v>
      </c>
      <c r="I238" s="6">
        <v>2205</v>
      </c>
      <c r="J238" s="7">
        <v>6824673.03</v>
      </c>
      <c r="K238" s="7">
        <v>1166453.61</v>
      </c>
      <c r="L238" s="23">
        <f t="shared" si="56"/>
        <v>0.26141376635280195</v>
      </c>
      <c r="N238" s="6">
        <v>20</v>
      </c>
      <c r="O238" s="6">
        <v>10084</v>
      </c>
      <c r="P238" s="7">
        <v>48672956.38</v>
      </c>
      <c r="Q238" s="7">
        <v>9235325.87</v>
      </c>
      <c r="R238" s="23">
        <f t="shared" si="57"/>
        <v>0.08195285172235654</v>
      </c>
      <c r="T238" s="6">
        <v>18</v>
      </c>
      <c r="U238" s="6">
        <v>4636</v>
      </c>
      <c r="V238" s="7">
        <v>13387374.01</v>
      </c>
      <c r="W238" s="7">
        <v>1888475.26</v>
      </c>
      <c r="X238" s="23">
        <f t="shared" si="58"/>
        <v>0.024863448033457823</v>
      </c>
    </row>
    <row r="239" spans="1:24" ht="12.75">
      <c r="A239" s="5">
        <v>39264</v>
      </c>
      <c r="B239" s="12">
        <v>45</v>
      </c>
      <c r="C239" s="12">
        <v>16924</v>
      </c>
      <c r="D239" s="13">
        <v>76554968.97</v>
      </c>
      <c r="E239" s="13">
        <v>2118871.64</v>
      </c>
      <c r="F239" s="23">
        <f t="shared" si="55"/>
        <v>0.03107344256223676</v>
      </c>
      <c r="G239" s="15"/>
      <c r="H239" s="6">
        <v>6</v>
      </c>
      <c r="I239" s="6">
        <v>2213</v>
      </c>
      <c r="J239" s="7">
        <v>7642318.76</v>
      </c>
      <c r="K239" s="7">
        <v>62877.08</v>
      </c>
      <c r="L239" s="23">
        <f t="shared" si="56"/>
        <v>-0.0013839115318662483</v>
      </c>
      <c r="N239" s="6">
        <v>20</v>
      </c>
      <c r="O239" s="6">
        <v>10035</v>
      </c>
      <c r="P239" s="7">
        <v>53666658.57</v>
      </c>
      <c r="Q239" s="7">
        <v>2007828.03</v>
      </c>
      <c r="R239" s="23">
        <f t="shared" si="57"/>
        <v>0.04670879671769374</v>
      </c>
      <c r="T239" s="6">
        <v>19</v>
      </c>
      <c r="U239" s="6">
        <v>4676</v>
      </c>
      <c r="V239" s="7">
        <v>15245991.64</v>
      </c>
      <c r="W239" s="7">
        <v>48166.53</v>
      </c>
      <c r="X239" s="23">
        <f t="shared" si="58"/>
        <v>-0.0050327904591042265</v>
      </c>
    </row>
    <row r="240" spans="1:24" ht="12.75">
      <c r="A240" s="5">
        <v>39295</v>
      </c>
      <c r="B240" s="12">
        <v>44</v>
      </c>
      <c r="C240" s="12">
        <v>16898</v>
      </c>
      <c r="D240" s="13">
        <v>71987461.89</v>
      </c>
      <c r="E240" s="13">
        <v>6399236.11</v>
      </c>
      <c r="F240" s="23">
        <f t="shared" si="55"/>
        <v>0.04685813787449294</v>
      </c>
      <c r="G240" s="15"/>
      <c r="H240" s="6">
        <v>6</v>
      </c>
      <c r="I240" s="6">
        <v>2204</v>
      </c>
      <c r="J240" s="7">
        <v>7243407.71</v>
      </c>
      <c r="K240" s="7">
        <v>432560.9</v>
      </c>
      <c r="L240" s="23">
        <f t="shared" si="56"/>
        <v>0.01358759504327397</v>
      </c>
      <c r="N240" s="6">
        <v>20</v>
      </c>
      <c r="O240" s="6">
        <v>10054</v>
      </c>
      <c r="P240" s="7">
        <v>50326247.87</v>
      </c>
      <c r="Q240" s="7">
        <v>5816947.84</v>
      </c>
      <c r="R240" s="23">
        <f t="shared" si="57"/>
        <v>0.045308395052910275</v>
      </c>
      <c r="S240" s="11"/>
      <c r="T240" s="6">
        <v>18</v>
      </c>
      <c r="U240" s="6">
        <v>4640</v>
      </c>
      <c r="V240" s="7">
        <v>14417806.31</v>
      </c>
      <c r="W240" s="7">
        <v>149727.37</v>
      </c>
      <c r="X240" s="23">
        <f t="shared" si="58"/>
        <v>0.0700414701634559</v>
      </c>
    </row>
    <row r="241" spans="1:24" ht="12.75">
      <c r="A241" s="5">
        <v>39326</v>
      </c>
      <c r="B241" s="12">
        <v>43</v>
      </c>
      <c r="C241" s="12">
        <v>16853</v>
      </c>
      <c r="D241" s="13">
        <v>72988144.08</v>
      </c>
      <c r="E241" s="13">
        <v>9113730.65</v>
      </c>
      <c r="F241" s="23">
        <f t="shared" si="55"/>
        <v>0.04599157251693668</v>
      </c>
      <c r="G241" s="15"/>
      <c r="H241" s="6">
        <v>6</v>
      </c>
      <c r="I241" s="6">
        <v>2205</v>
      </c>
      <c r="J241" s="7">
        <v>7321464.1</v>
      </c>
      <c r="K241" s="7">
        <v>708973.94</v>
      </c>
      <c r="L241" s="23">
        <f t="shared" si="56"/>
        <v>0.035478469467036755</v>
      </c>
      <c r="N241" s="6">
        <v>20</v>
      </c>
      <c r="O241" s="6">
        <v>10024</v>
      </c>
      <c r="P241" s="7">
        <v>51403795.8</v>
      </c>
      <c r="Q241" s="7">
        <v>7951252.53</v>
      </c>
      <c r="R241" s="23">
        <f t="shared" si="57"/>
        <v>0.05591817359057774</v>
      </c>
      <c r="T241" s="6">
        <v>17</v>
      </c>
      <c r="U241" s="6">
        <v>4624</v>
      </c>
      <c r="V241" s="7">
        <v>14262884.18</v>
      </c>
      <c r="W241" s="7">
        <v>453504.18</v>
      </c>
      <c r="X241" s="23">
        <f t="shared" si="58"/>
        <v>0.0168393601344317</v>
      </c>
    </row>
    <row r="242" spans="1:24" ht="12.75">
      <c r="A242" s="5">
        <v>39356</v>
      </c>
      <c r="B242" s="12">
        <v>41</v>
      </c>
      <c r="C242" s="12">
        <v>16556</v>
      </c>
      <c r="D242" s="13">
        <v>65851079.739999995</v>
      </c>
      <c r="E242" s="13">
        <v>9120165.19</v>
      </c>
      <c r="F242" s="23">
        <f t="shared" si="55"/>
        <v>0.016672149259882765</v>
      </c>
      <c r="G242" s="15"/>
      <c r="H242" s="6">
        <v>6</v>
      </c>
      <c r="I242" s="6">
        <v>2208</v>
      </c>
      <c r="J242" s="7">
        <v>6113632.34</v>
      </c>
      <c r="K242" s="7">
        <v>732116.44</v>
      </c>
      <c r="L242" s="23">
        <f t="shared" si="56"/>
        <v>-0.12907078227512397</v>
      </c>
      <c r="N242" s="6">
        <v>20</v>
      </c>
      <c r="O242" s="6">
        <v>10059</v>
      </c>
      <c r="P242" s="7">
        <v>47421826.76</v>
      </c>
      <c r="Q242" s="7">
        <v>7767391.91</v>
      </c>
      <c r="R242" s="23">
        <f t="shared" si="57"/>
        <v>0.04226196494304022</v>
      </c>
      <c r="T242" s="6">
        <v>15</v>
      </c>
      <c r="U242" s="6">
        <v>4289</v>
      </c>
      <c r="V242" s="7">
        <v>12315620.64</v>
      </c>
      <c r="W242" s="7">
        <v>620656.84</v>
      </c>
      <c r="X242" s="23">
        <f t="shared" si="58"/>
        <v>0.005144537336167042</v>
      </c>
    </row>
    <row r="243" spans="1:24" ht="12.75">
      <c r="A243" s="5">
        <v>39387</v>
      </c>
      <c r="B243" s="12">
        <v>41</v>
      </c>
      <c r="C243" s="12">
        <v>16421</v>
      </c>
      <c r="D243" s="13">
        <v>66665717.900000006</v>
      </c>
      <c r="E243" s="13">
        <v>10201203.93</v>
      </c>
      <c r="F243" s="23">
        <f t="shared" si="55"/>
        <v>0.0562415047465271</v>
      </c>
      <c r="G243" s="15"/>
      <c r="H243" s="6">
        <v>6</v>
      </c>
      <c r="I243" s="6">
        <v>2208</v>
      </c>
      <c r="J243" s="7">
        <v>6281223.45</v>
      </c>
      <c r="K243" s="7">
        <v>888089.72</v>
      </c>
      <c r="L243" s="23">
        <f t="shared" si="56"/>
        <v>0.004966242975214372</v>
      </c>
      <c r="N243" s="6">
        <v>20</v>
      </c>
      <c r="O243" s="6">
        <v>9914</v>
      </c>
      <c r="P243" s="7">
        <v>47933718.75</v>
      </c>
      <c r="Q243" s="7">
        <v>8391867.76</v>
      </c>
      <c r="R243" s="23">
        <f t="shared" si="57"/>
        <v>0.07241556514238436</v>
      </c>
      <c r="T243" s="6">
        <v>15</v>
      </c>
      <c r="U243" s="6">
        <v>4299</v>
      </c>
      <c r="V243" s="7">
        <v>12450775.7</v>
      </c>
      <c r="W243" s="7">
        <v>921246.45</v>
      </c>
      <c r="X243" s="23">
        <f t="shared" si="58"/>
        <v>0.02316918330553309</v>
      </c>
    </row>
    <row r="244" spans="1:24" ht="12.75">
      <c r="A244" s="5">
        <v>39417</v>
      </c>
      <c r="B244" s="12">
        <v>41</v>
      </c>
      <c r="C244" s="12">
        <v>16418</v>
      </c>
      <c r="D244" s="13">
        <v>58295644.14</v>
      </c>
      <c r="E244" s="13">
        <v>9460173.530000001</v>
      </c>
      <c r="F244" s="23">
        <f t="shared" si="55"/>
        <v>0.06956954105976225</v>
      </c>
      <c r="G244" s="15"/>
      <c r="H244" s="6">
        <v>6</v>
      </c>
      <c r="I244" s="6">
        <v>2204</v>
      </c>
      <c r="J244" s="7">
        <v>5635175.22</v>
      </c>
      <c r="K244" s="7">
        <v>881853.01</v>
      </c>
      <c r="L244" s="23">
        <f t="shared" si="56"/>
        <v>0.015456321573884617</v>
      </c>
      <c r="N244" s="6">
        <v>20</v>
      </c>
      <c r="O244" s="6">
        <v>9904</v>
      </c>
      <c r="P244" s="7">
        <v>41944013.35</v>
      </c>
      <c r="Q244" s="7">
        <v>7611377.98</v>
      </c>
      <c r="R244" s="23">
        <f t="shared" si="57"/>
        <v>0.08479968596186714</v>
      </c>
      <c r="T244" s="6">
        <v>15</v>
      </c>
      <c r="U244" s="6">
        <v>4310</v>
      </c>
      <c r="V244" s="7">
        <v>10716455.57</v>
      </c>
      <c r="W244" s="7">
        <v>966942.54</v>
      </c>
      <c r="X244" s="23">
        <f t="shared" si="58"/>
        <v>0.04152263113026932</v>
      </c>
    </row>
    <row r="245" spans="1:24" ht="12.75">
      <c r="A245" s="9" t="s">
        <v>26</v>
      </c>
      <c r="B245" s="10">
        <f>AVERAGE(B233:B244)</f>
        <v>43.333333333333336</v>
      </c>
      <c r="C245" s="10">
        <f>AVERAGE(C233:C244)</f>
        <v>16837.5</v>
      </c>
      <c r="D245" s="11">
        <v>816129779.13</v>
      </c>
      <c r="E245" s="11">
        <v>115409862.91</v>
      </c>
      <c r="F245" s="37">
        <f t="shared" si="55"/>
        <v>0.043512354983911</v>
      </c>
      <c r="G245" s="15"/>
      <c r="H245" s="10">
        <f>AVERAGE(H233:H244)</f>
        <v>6</v>
      </c>
      <c r="I245" s="10">
        <f>AVERAGE(I233:I244)</f>
        <v>2210.3333333333335</v>
      </c>
      <c r="J245" s="11">
        <f>SUM(J233:J244)</f>
        <v>79782553.10000001</v>
      </c>
      <c r="K245" s="11">
        <f>SUM(K233:K244)</f>
        <v>10171228.65</v>
      </c>
      <c r="L245" s="37">
        <f t="shared" si="56"/>
        <v>0.07034738918720376</v>
      </c>
      <c r="N245" s="10">
        <f>AVERAGE(N233:N244)</f>
        <v>20</v>
      </c>
      <c r="O245" s="10">
        <f>AVERAGE(O233:O244)</f>
        <v>10035.75</v>
      </c>
      <c r="P245" s="11">
        <f>SUM(P233:P244)</f>
        <v>581385160.49</v>
      </c>
      <c r="Q245" s="11">
        <f>SUM(Q233:Q244)</f>
        <v>93262356.4</v>
      </c>
      <c r="R245" s="37">
        <f t="shared" si="57"/>
        <v>0.04851447978533657</v>
      </c>
      <c r="T245" s="10">
        <f>AVERAGE(T233:T244)</f>
        <v>17.333333333333332</v>
      </c>
      <c r="U245" s="10">
        <f>AVERAGE(U233:U244)</f>
        <v>4591.416666666667</v>
      </c>
      <c r="V245" s="11">
        <f>SUM(V233:V244)</f>
        <v>154962065.54</v>
      </c>
      <c r="W245" s="11">
        <f>SUM(W233:W244)</f>
        <v>11976277.859999996</v>
      </c>
      <c r="X245" s="37">
        <f t="shared" si="58"/>
        <v>0.0123260206111231</v>
      </c>
    </row>
    <row r="246" spans="1:23" ht="12.75">
      <c r="A246" s="8" t="s">
        <v>21</v>
      </c>
      <c r="D246" s="7">
        <f>D231+D245</f>
        <v>8852783472.24</v>
      </c>
      <c r="E246" s="7">
        <f>E231+E245</f>
        <v>1185556498.18</v>
      </c>
      <c r="J246" s="7">
        <f>J231+J245</f>
        <v>1175100856.85</v>
      </c>
      <c r="K246" s="7">
        <f>K231+K245</f>
        <v>151756186.24</v>
      </c>
      <c r="P246" s="7">
        <f>P231+P245</f>
        <v>5760761425.77</v>
      </c>
      <c r="Q246" s="7">
        <f>Q231+Q245</f>
        <v>874246002.1</v>
      </c>
      <c r="V246" s="7">
        <f>V231+V245</f>
        <v>1916756721.62</v>
      </c>
      <c r="W246" s="7">
        <f>W231+W245</f>
        <v>159516929.83999997</v>
      </c>
    </row>
    <row r="248" spans="1:24" ht="12.75">
      <c r="A248" s="5">
        <v>39448</v>
      </c>
      <c r="B248" s="12">
        <v>41</v>
      </c>
      <c r="C248" s="12">
        <v>16470</v>
      </c>
      <c r="D248" s="13">
        <v>56692551.43</v>
      </c>
      <c r="E248" s="13">
        <v>9280637.28</v>
      </c>
      <c r="F248" s="23">
        <f>IF(D233=0,1,((D248-D233)/D233))</f>
        <v>-0.03634893123326816</v>
      </c>
      <c r="G248" s="15"/>
      <c r="H248" s="6">
        <v>6</v>
      </c>
      <c r="I248" s="6">
        <v>2163</v>
      </c>
      <c r="J248" s="7">
        <v>5903102.69</v>
      </c>
      <c r="K248" s="7">
        <v>936602.01</v>
      </c>
      <c r="L248" s="23">
        <f>IF(J233=0,1,((J248-J233)/J233))</f>
        <v>0.028180013189075082</v>
      </c>
      <c r="N248" s="6">
        <v>20</v>
      </c>
      <c r="O248" s="6">
        <v>9942</v>
      </c>
      <c r="P248" s="7">
        <v>40900909.93</v>
      </c>
      <c r="Q248" s="7">
        <v>7447693.72</v>
      </c>
      <c r="R248" s="23">
        <f>IF(P233=0,1,((P248-P233)/P233))</f>
        <v>-0.03447173700381805</v>
      </c>
      <c r="T248" s="6">
        <v>15</v>
      </c>
      <c r="U248" s="6">
        <v>4365</v>
      </c>
      <c r="V248" s="7">
        <v>9888538.81</v>
      </c>
      <c r="W248" s="7">
        <v>896341.55</v>
      </c>
      <c r="X248" s="23">
        <f>IF(V233=0,1,((V248-V233)/V233))</f>
        <v>-0.07829333872109626</v>
      </c>
    </row>
    <row r="249" spans="1:24" ht="12.75">
      <c r="A249" s="5">
        <v>39479</v>
      </c>
      <c r="B249" s="12">
        <v>41</v>
      </c>
      <c r="C249" s="12">
        <v>16526</v>
      </c>
      <c r="D249" s="13">
        <v>57905967.39</v>
      </c>
      <c r="E249" s="13">
        <v>9692421.45</v>
      </c>
      <c r="F249" s="23">
        <f aca="true" t="shared" si="59" ref="F249:F260">IF(D234=0,1,((D249-D234)/D234))</f>
        <v>-0.10106092674990992</v>
      </c>
      <c r="G249" s="15"/>
      <c r="H249" s="6">
        <v>6</v>
      </c>
      <c r="I249" s="6">
        <v>2163</v>
      </c>
      <c r="J249" s="7">
        <v>5398345.5</v>
      </c>
      <c r="K249" s="7">
        <v>859808.57</v>
      </c>
      <c r="L249" s="23">
        <f aca="true" t="shared" si="60" ref="L249:L260">IF(J234=0,1,((J249-J234)/J234))</f>
        <v>-0.1131277032081862</v>
      </c>
      <c r="N249" s="6">
        <v>20</v>
      </c>
      <c r="O249" s="6">
        <v>9924</v>
      </c>
      <c r="P249" s="7">
        <v>41904425.28</v>
      </c>
      <c r="Q249" s="7">
        <v>7702822.68</v>
      </c>
      <c r="R249" s="23">
        <f aca="true" t="shared" si="61" ref="R249:R260">IF(P234=0,1,((P249-P234)/P234))</f>
        <v>-0.09354825631746477</v>
      </c>
      <c r="T249" s="6">
        <v>15</v>
      </c>
      <c r="U249" s="6">
        <v>4439</v>
      </c>
      <c r="V249" s="7">
        <v>10603196.61</v>
      </c>
      <c r="W249" s="7">
        <v>1129790.2</v>
      </c>
      <c r="X249" s="23">
        <f aca="true" t="shared" si="62" ref="X249:X260">IF(V234=0,1,((V249-V234)/V234))</f>
        <v>-0.1236937190650373</v>
      </c>
    </row>
    <row r="250" spans="1:24" ht="12.75">
      <c r="A250" s="5">
        <v>39508</v>
      </c>
      <c r="B250" s="12">
        <v>41</v>
      </c>
      <c r="C250" s="12">
        <v>16515</v>
      </c>
      <c r="D250" s="13">
        <v>63192563.58</v>
      </c>
      <c r="E250" s="13">
        <v>10809726.41</v>
      </c>
      <c r="F250" s="23">
        <f t="shared" si="59"/>
        <v>-0.15169707855678896</v>
      </c>
      <c r="G250" s="15"/>
      <c r="H250" s="6">
        <v>6</v>
      </c>
      <c r="I250" s="6">
        <v>2163</v>
      </c>
      <c r="J250" s="7">
        <v>5929660.6</v>
      </c>
      <c r="K250" s="7">
        <v>976267.33</v>
      </c>
      <c r="L250" s="23">
        <f t="shared" si="60"/>
        <v>-0.1718032203723309</v>
      </c>
      <c r="N250" s="6">
        <v>20</v>
      </c>
      <c r="O250" s="6">
        <v>9894</v>
      </c>
      <c r="P250" s="7">
        <v>45819165.11</v>
      </c>
      <c r="Q250" s="7">
        <v>8506696.37</v>
      </c>
      <c r="R250" s="23">
        <f t="shared" si="61"/>
        <v>-0.14519115671437327</v>
      </c>
      <c r="T250" s="6">
        <v>15</v>
      </c>
      <c r="U250" s="6">
        <v>4458</v>
      </c>
      <c r="V250" s="7">
        <v>11443737.87</v>
      </c>
      <c r="W250" s="7">
        <v>1326762.71</v>
      </c>
      <c r="X250" s="23">
        <f t="shared" si="62"/>
        <v>-0.1666097257658041</v>
      </c>
    </row>
    <row r="251" spans="1:24" ht="12.75">
      <c r="A251" s="5">
        <v>39539</v>
      </c>
      <c r="B251" s="12">
        <v>41</v>
      </c>
      <c r="C251" s="12">
        <v>16429</v>
      </c>
      <c r="D251" s="13">
        <v>58711103.88999999</v>
      </c>
      <c r="E251" s="13">
        <v>10162973.969999999</v>
      </c>
      <c r="F251" s="23">
        <f t="shared" si="59"/>
        <v>-0.12483761105227395</v>
      </c>
      <c r="G251" s="15"/>
      <c r="H251" s="6">
        <v>6</v>
      </c>
      <c r="I251" s="6">
        <v>2152</v>
      </c>
      <c r="J251" s="7">
        <v>5680450.72</v>
      </c>
      <c r="K251" s="7">
        <v>943132.19</v>
      </c>
      <c r="L251" s="23">
        <f t="shared" si="60"/>
        <v>-0.1665267917118665</v>
      </c>
      <c r="N251" s="6">
        <v>19</v>
      </c>
      <c r="O251" s="6">
        <v>9766</v>
      </c>
      <c r="P251" s="7">
        <v>42323357.41</v>
      </c>
      <c r="Q251" s="7">
        <v>7904632.16</v>
      </c>
      <c r="R251" s="23">
        <f t="shared" si="61"/>
        <v>-0.11689321841907349</v>
      </c>
      <c r="T251" s="6">
        <v>16</v>
      </c>
      <c r="U251" s="6">
        <v>4511</v>
      </c>
      <c r="V251" s="7">
        <v>10707295.76</v>
      </c>
      <c r="W251" s="7">
        <v>1315209.62</v>
      </c>
      <c r="X251" s="23">
        <f t="shared" si="62"/>
        <v>-0.1326635037637979</v>
      </c>
    </row>
    <row r="252" spans="1:24" ht="12.75">
      <c r="A252" s="5">
        <v>39569</v>
      </c>
      <c r="B252" s="12">
        <v>42</v>
      </c>
      <c r="C252" s="12">
        <v>16397</v>
      </c>
      <c r="D252" s="13">
        <v>63963063.11</v>
      </c>
      <c r="E252" s="13">
        <v>11290273.3</v>
      </c>
      <c r="F252" s="23">
        <f t="shared" si="59"/>
        <v>-0.08723282497373915</v>
      </c>
      <c r="G252" s="15"/>
      <c r="H252" s="6">
        <v>6</v>
      </c>
      <c r="I252" s="6">
        <v>2128</v>
      </c>
      <c r="J252" s="7">
        <v>5977716.31</v>
      </c>
      <c r="K252" s="7">
        <v>1025123.89</v>
      </c>
      <c r="L252" s="23">
        <f t="shared" si="60"/>
        <v>-0.13582810541026008</v>
      </c>
      <c r="N252" s="6">
        <v>19</v>
      </c>
      <c r="O252" s="6">
        <v>9735</v>
      </c>
      <c r="P252" s="7">
        <v>45616222.21</v>
      </c>
      <c r="Q252" s="7">
        <v>8593495.52</v>
      </c>
      <c r="R252" s="23">
        <f t="shared" si="61"/>
        <v>-0.08582010025679314</v>
      </c>
      <c r="T252" s="6">
        <v>17</v>
      </c>
      <c r="U252" s="6">
        <v>4534</v>
      </c>
      <c r="V252" s="7">
        <v>12369124.59</v>
      </c>
      <c r="W252" s="7">
        <v>1671653.89</v>
      </c>
      <c r="X252" s="23">
        <f t="shared" si="62"/>
        <v>-0.0671988700642524</v>
      </c>
    </row>
    <row r="253" spans="1:24" ht="12.75">
      <c r="A253" s="5">
        <v>39600</v>
      </c>
      <c r="B253" s="12">
        <v>42</v>
      </c>
      <c r="C253" s="12">
        <v>17013</v>
      </c>
      <c r="D253" s="13">
        <v>60583971.5</v>
      </c>
      <c r="E253" s="13">
        <v>10526984.51</v>
      </c>
      <c r="F253" s="23">
        <f t="shared" si="59"/>
        <v>-0.12050564720723943</v>
      </c>
      <c r="G253" s="15"/>
      <c r="H253" s="6">
        <v>6</v>
      </c>
      <c r="I253" s="6">
        <v>2123</v>
      </c>
      <c r="J253" s="7">
        <v>5681714.55</v>
      </c>
      <c r="K253" s="7">
        <v>945794.45</v>
      </c>
      <c r="L253" s="23">
        <f t="shared" si="60"/>
        <v>-0.16747446727129145</v>
      </c>
      <c r="N253" s="6">
        <v>19</v>
      </c>
      <c r="O253" s="6">
        <v>9721</v>
      </c>
      <c r="P253" s="7">
        <v>42070386.42</v>
      </c>
      <c r="Q253" s="7">
        <v>7947969.21</v>
      </c>
      <c r="R253" s="23">
        <f t="shared" si="61"/>
        <v>-0.13565171403299092</v>
      </c>
      <c r="T253" s="6">
        <v>17</v>
      </c>
      <c r="U253" s="6">
        <v>5169</v>
      </c>
      <c r="V253" s="7">
        <v>12831870.53</v>
      </c>
      <c r="W253" s="7">
        <v>1633220.85</v>
      </c>
      <c r="X253" s="23">
        <f t="shared" si="62"/>
        <v>-0.04149458135591451</v>
      </c>
    </row>
    <row r="254" spans="1:24" ht="12.75">
      <c r="A254" s="5">
        <v>39630</v>
      </c>
      <c r="B254" s="12">
        <v>42</v>
      </c>
      <c r="C254" s="12">
        <v>17261</v>
      </c>
      <c r="D254" s="13">
        <v>65650865.69</v>
      </c>
      <c r="E254" s="13">
        <v>1278994.13</v>
      </c>
      <c r="F254" s="23">
        <f t="shared" si="59"/>
        <v>-0.14243495133899212</v>
      </c>
      <c r="G254" s="15"/>
      <c r="H254" s="6">
        <v>6</v>
      </c>
      <c r="I254" s="6">
        <v>2145</v>
      </c>
      <c r="J254" s="7">
        <v>6084183.5</v>
      </c>
      <c r="K254" s="7">
        <v>37649.92</v>
      </c>
      <c r="L254" s="23">
        <f t="shared" si="60"/>
        <v>-0.20388252687853076</v>
      </c>
      <c r="N254" s="6">
        <v>19</v>
      </c>
      <c r="O254" s="6">
        <v>9943</v>
      </c>
      <c r="P254" s="7">
        <v>45712538.39</v>
      </c>
      <c r="Q254" s="7">
        <v>1204376.94</v>
      </c>
      <c r="R254" s="23">
        <f t="shared" si="61"/>
        <v>-0.14821344186400312</v>
      </c>
      <c r="T254" s="6">
        <v>17</v>
      </c>
      <c r="U254" s="6">
        <v>5173</v>
      </c>
      <c r="V254" s="7">
        <v>13854143.8</v>
      </c>
      <c r="W254" s="7">
        <v>36967.27</v>
      </c>
      <c r="X254" s="23">
        <f t="shared" si="62"/>
        <v>-0.09129270649396734</v>
      </c>
    </row>
    <row r="255" spans="1:24" ht="12.75">
      <c r="A255" s="5">
        <v>39661</v>
      </c>
      <c r="B255" s="12">
        <v>42</v>
      </c>
      <c r="C255" s="12">
        <v>17258</v>
      </c>
      <c r="D255" s="13">
        <v>68201503.29</v>
      </c>
      <c r="E255" s="13">
        <v>5396196.859999999</v>
      </c>
      <c r="F255" s="23">
        <f t="shared" si="59"/>
        <v>-0.05259191671162271</v>
      </c>
      <c r="G255" s="15"/>
      <c r="H255" s="6">
        <v>6</v>
      </c>
      <c r="I255" s="6">
        <v>2153</v>
      </c>
      <c r="J255" s="7">
        <v>6234734.31</v>
      </c>
      <c r="K255" s="7">
        <v>209443.33</v>
      </c>
      <c r="L255" s="23">
        <f t="shared" si="60"/>
        <v>-0.1392539865742281</v>
      </c>
      <c r="N255" s="6">
        <v>19</v>
      </c>
      <c r="O255" s="6">
        <v>9935</v>
      </c>
      <c r="P255" s="7">
        <v>47754543.71</v>
      </c>
      <c r="Q255" s="7">
        <v>5045253.77</v>
      </c>
      <c r="R255" s="23">
        <f t="shared" si="61"/>
        <v>-0.05110065361206902</v>
      </c>
      <c r="S255" s="11"/>
      <c r="T255" s="6">
        <v>17</v>
      </c>
      <c r="U255" s="6">
        <v>5170</v>
      </c>
      <c r="V255" s="7">
        <v>14212225.27</v>
      </c>
      <c r="W255" s="7">
        <v>141499.76</v>
      </c>
      <c r="X255" s="23">
        <f t="shared" si="62"/>
        <v>-0.014258829365561158</v>
      </c>
    </row>
    <row r="256" spans="1:24" ht="12.75">
      <c r="A256" s="5">
        <v>39692</v>
      </c>
      <c r="B256" s="12">
        <v>41</v>
      </c>
      <c r="C256" s="12">
        <v>17012</v>
      </c>
      <c r="D256" s="13">
        <v>59321458.38</v>
      </c>
      <c r="E256" s="13">
        <v>6421543.39</v>
      </c>
      <c r="F256" s="23">
        <f t="shared" si="59"/>
        <v>-0.18724528308351523</v>
      </c>
      <c r="G256" s="15"/>
      <c r="H256" s="6">
        <v>6</v>
      </c>
      <c r="I256" s="6">
        <v>2138</v>
      </c>
      <c r="J256" s="7">
        <v>5385616.81</v>
      </c>
      <c r="K256" s="7">
        <v>320577.8</v>
      </c>
      <c r="L256" s="23">
        <f t="shared" si="60"/>
        <v>-0.26440712725751125</v>
      </c>
      <c r="N256" s="6">
        <v>18</v>
      </c>
      <c r="O256" s="6">
        <v>9739</v>
      </c>
      <c r="P256" s="7">
        <v>41140793.04</v>
      </c>
      <c r="Q256" s="7">
        <v>5846713.2</v>
      </c>
      <c r="R256" s="23">
        <f t="shared" si="61"/>
        <v>-0.1996545702564634</v>
      </c>
      <c r="T256" s="6">
        <v>17</v>
      </c>
      <c r="U256" s="6">
        <v>5135</v>
      </c>
      <c r="V256" s="7">
        <v>12795048.53</v>
      </c>
      <c r="W256" s="7">
        <v>254252.39</v>
      </c>
      <c r="X256" s="23">
        <f t="shared" si="62"/>
        <v>-0.1029129614652736</v>
      </c>
    </row>
    <row r="257" spans="1:24" ht="12.75">
      <c r="A257" s="5">
        <v>39722</v>
      </c>
      <c r="B257" s="12">
        <v>41</v>
      </c>
      <c r="C257" s="12">
        <v>16913</v>
      </c>
      <c r="D257" s="13">
        <v>56305449.739999995</v>
      </c>
      <c r="E257" s="13">
        <v>7362135.369999999</v>
      </c>
      <c r="F257" s="23">
        <f t="shared" si="59"/>
        <v>-0.14495783573616466</v>
      </c>
      <c r="G257" s="15"/>
      <c r="H257" s="6">
        <v>6</v>
      </c>
      <c r="I257" s="6">
        <v>2140</v>
      </c>
      <c r="J257" s="7">
        <v>5233227.84</v>
      </c>
      <c r="K257" s="7">
        <v>550994.46</v>
      </c>
      <c r="L257" s="23">
        <f t="shared" si="60"/>
        <v>-0.1440067787916733</v>
      </c>
      <c r="N257" s="6">
        <v>18</v>
      </c>
      <c r="O257" s="6">
        <v>9718</v>
      </c>
      <c r="P257" s="7">
        <v>39429265.29</v>
      </c>
      <c r="Q257" s="7">
        <v>6234517.77</v>
      </c>
      <c r="R257" s="23">
        <f t="shared" si="61"/>
        <v>-0.1685418301249768</v>
      </c>
      <c r="T257" s="6">
        <v>17</v>
      </c>
      <c r="U257" s="6">
        <v>5055</v>
      </c>
      <c r="V257" s="7">
        <v>11642956.61</v>
      </c>
      <c r="W257" s="7">
        <v>576623.14</v>
      </c>
      <c r="X257" s="23">
        <f t="shared" si="62"/>
        <v>-0.05461876828320372</v>
      </c>
    </row>
    <row r="258" spans="1:24" ht="12.75">
      <c r="A258" s="5">
        <v>39753</v>
      </c>
      <c r="B258" s="12">
        <v>40</v>
      </c>
      <c r="C258" s="12">
        <v>16665</v>
      </c>
      <c r="D258" s="13">
        <v>56729880.04</v>
      </c>
      <c r="E258" s="13">
        <v>8064125.2</v>
      </c>
      <c r="F258" s="23">
        <f t="shared" si="59"/>
        <v>-0.1490396889583335</v>
      </c>
      <c r="G258" s="15"/>
      <c r="H258" s="6">
        <v>6</v>
      </c>
      <c r="I258" s="6">
        <v>2151</v>
      </c>
      <c r="J258" s="7">
        <v>5239539.09</v>
      </c>
      <c r="K258" s="7">
        <v>642369.68</v>
      </c>
      <c r="L258" s="23">
        <f t="shared" si="60"/>
        <v>-0.16584099710702066</v>
      </c>
      <c r="N258" s="6">
        <v>18</v>
      </c>
      <c r="O258" s="6">
        <v>9723</v>
      </c>
      <c r="P258" s="7">
        <v>40562511.52</v>
      </c>
      <c r="Q258" s="7">
        <v>6808665.11</v>
      </c>
      <c r="R258" s="23">
        <f t="shared" si="61"/>
        <v>-0.15377916469291247</v>
      </c>
      <c r="T258" s="6">
        <v>16</v>
      </c>
      <c r="U258" s="6">
        <v>4791</v>
      </c>
      <c r="V258" s="7">
        <v>10927829.43</v>
      </c>
      <c r="W258" s="7">
        <v>613090.41</v>
      </c>
      <c r="X258" s="23">
        <f t="shared" si="62"/>
        <v>-0.12231738059500981</v>
      </c>
    </row>
    <row r="259" spans="1:24" ht="12.75">
      <c r="A259" s="5">
        <v>39783</v>
      </c>
      <c r="B259" s="12">
        <v>40</v>
      </c>
      <c r="C259" s="12">
        <v>16673</v>
      </c>
      <c r="D259" s="13">
        <v>48621333.38</v>
      </c>
      <c r="E259" s="13">
        <v>7427418.77</v>
      </c>
      <c r="F259" s="23">
        <f t="shared" si="59"/>
        <v>-0.16595254933227327</v>
      </c>
      <c r="G259" s="15"/>
      <c r="H259" s="6">
        <v>6</v>
      </c>
      <c r="I259" s="6">
        <v>2137</v>
      </c>
      <c r="J259" s="7">
        <v>4363839.27</v>
      </c>
      <c r="K259" s="7">
        <v>617404.47</v>
      </c>
      <c r="L259" s="23">
        <f t="shared" si="60"/>
        <v>-0.22560717286799828</v>
      </c>
      <c r="N259" s="6">
        <v>18</v>
      </c>
      <c r="O259" s="6">
        <v>9751</v>
      </c>
      <c r="P259" s="7">
        <v>35451500.04</v>
      </c>
      <c r="Q259" s="7">
        <v>6183749.41</v>
      </c>
      <c r="R259" s="23">
        <f t="shared" si="61"/>
        <v>-0.15478998768724173</v>
      </c>
      <c r="T259" s="6">
        <v>16</v>
      </c>
      <c r="U259" s="6">
        <v>4785</v>
      </c>
      <c r="V259" s="7">
        <v>8805994.07</v>
      </c>
      <c r="W259" s="7">
        <v>626264.89</v>
      </c>
      <c r="X259" s="23">
        <f t="shared" si="62"/>
        <v>-0.17827363604699759</v>
      </c>
    </row>
    <row r="260" spans="1:24" ht="12.75">
      <c r="A260" s="9" t="s">
        <v>27</v>
      </c>
      <c r="B260" s="10">
        <f>AVERAGE(B248:B259)</f>
        <v>41.166666666666664</v>
      </c>
      <c r="C260" s="10">
        <f>AVERAGE(C248:C259)</f>
        <v>16761</v>
      </c>
      <c r="D260" s="11">
        <v>715879711.42</v>
      </c>
      <c r="E260" s="11">
        <v>97713430.64</v>
      </c>
      <c r="F260" s="37">
        <f t="shared" si="59"/>
        <v>-0.12283593893224592</v>
      </c>
      <c r="G260" s="15"/>
      <c r="H260" s="10">
        <f>AVERAGE(H248:H259)</f>
        <v>6</v>
      </c>
      <c r="I260" s="10">
        <f>AVERAGE(I248:I259)</f>
        <v>2146.3333333333335</v>
      </c>
      <c r="J260" s="11">
        <f>SUM(J248:J259)</f>
        <v>67112131.19</v>
      </c>
      <c r="K260" s="11">
        <f>SUM(K248:K259)</f>
        <v>8065168.1</v>
      </c>
      <c r="L260" s="37">
        <f t="shared" si="60"/>
        <v>-0.1588119384211585</v>
      </c>
      <c r="N260" s="10">
        <f>AVERAGE(N248:N259)</f>
        <v>18.916666666666668</v>
      </c>
      <c r="O260" s="10">
        <f>AVERAGE(O248:O259)</f>
        <v>9815.916666666666</v>
      </c>
      <c r="P260" s="11">
        <f>SUM(P248:P259)</f>
        <v>508685618.35</v>
      </c>
      <c r="Q260" s="11">
        <f>SUM(Q248:Q259)</f>
        <v>79426585.85999998</v>
      </c>
      <c r="R260" s="37">
        <f t="shared" si="61"/>
        <v>-0.1250454037711037</v>
      </c>
      <c r="T260" s="10">
        <f>AVERAGE(T248:T259)</f>
        <v>16.25</v>
      </c>
      <c r="U260" s="10">
        <f>AVERAGE(U248:U259)</f>
        <v>4798.75</v>
      </c>
      <c r="V260" s="11">
        <f>SUM(V248:V259)</f>
        <v>140081961.88</v>
      </c>
      <c r="W260" s="11">
        <f>SUM(W248:W259)</f>
        <v>10221676.680000002</v>
      </c>
      <c r="X260" s="37">
        <f t="shared" si="62"/>
        <v>-0.09602416958077414</v>
      </c>
    </row>
    <row r="261" spans="1:23" ht="12.75">
      <c r="A261" s="8" t="s">
        <v>21</v>
      </c>
      <c r="D261" s="7">
        <f>D246+D260</f>
        <v>9568663183.66</v>
      </c>
      <c r="E261" s="7">
        <f>E246+E260</f>
        <v>1283269928.8200002</v>
      </c>
      <c r="J261" s="7">
        <f>J246+J260</f>
        <v>1242212988.04</v>
      </c>
      <c r="K261" s="7">
        <f>K246+K260</f>
        <v>159821354.34</v>
      </c>
      <c r="P261" s="7">
        <f>P246+P260</f>
        <v>6269447044.120001</v>
      </c>
      <c r="Q261" s="7">
        <f>Q246+Q260</f>
        <v>953672587.96</v>
      </c>
      <c r="V261" s="7">
        <f>V246+V260</f>
        <v>2056838683.5</v>
      </c>
      <c r="W261" s="7">
        <f>W246+W260</f>
        <v>169738606.51999998</v>
      </c>
    </row>
    <row r="262" spans="1:24" ht="12.75">
      <c r="A262" s="9"/>
      <c r="B262" s="10"/>
      <c r="C262" s="10"/>
      <c r="D262" s="11"/>
      <c r="E262" s="11"/>
      <c r="F262" s="15"/>
      <c r="G262" s="15"/>
      <c r="H262" s="10"/>
      <c r="I262" s="10"/>
      <c r="J262" s="11"/>
      <c r="K262" s="11"/>
      <c r="L262" s="15"/>
      <c r="N262" s="10"/>
      <c r="O262" s="10"/>
      <c r="P262" s="11"/>
      <c r="Q262" s="11"/>
      <c r="R262" s="15"/>
      <c r="T262" s="10"/>
      <c r="U262" s="10"/>
      <c r="V262" s="11"/>
      <c r="W262" s="11"/>
      <c r="X262" s="15"/>
    </row>
    <row r="263" spans="1:24" ht="12.75">
      <c r="A263" s="5">
        <v>39814</v>
      </c>
      <c r="B263" s="12">
        <v>40</v>
      </c>
      <c r="C263" s="12">
        <v>16574</v>
      </c>
      <c r="D263" s="13">
        <v>57548246.400000006</v>
      </c>
      <c r="E263" s="13">
        <v>9294275.23</v>
      </c>
      <c r="F263" s="23">
        <f>IF(D248=0,1,((D263-D248)/D248))</f>
        <v>0.015093604863710511</v>
      </c>
      <c r="G263" s="15"/>
      <c r="H263" s="6">
        <v>6</v>
      </c>
      <c r="I263" s="6">
        <v>2088</v>
      </c>
      <c r="J263" s="7">
        <v>5244550.27</v>
      </c>
      <c r="K263" s="7">
        <v>784166.32</v>
      </c>
      <c r="L263" s="23">
        <f>IF(J248=0,1,((J263-J248)/J248))</f>
        <v>-0.11156038689884298</v>
      </c>
      <c r="N263" s="6">
        <v>18</v>
      </c>
      <c r="O263" s="6">
        <v>9750</v>
      </c>
      <c r="P263" s="7">
        <v>41583067.54</v>
      </c>
      <c r="Q263" s="7">
        <v>7592269.8</v>
      </c>
      <c r="R263" s="23">
        <f>IF(P248=0,1,((P263-P248)/P248))</f>
        <v>0.016678299117733084</v>
      </c>
      <c r="T263" s="6">
        <v>16</v>
      </c>
      <c r="U263" s="6">
        <v>4736</v>
      </c>
      <c r="V263" s="7">
        <v>10720628.59</v>
      </c>
      <c r="W263" s="7">
        <v>917839.11</v>
      </c>
      <c r="X263" s="23">
        <f>IF(V248=0,1,((V263-V248)/V248))</f>
        <v>0.08414688924095948</v>
      </c>
    </row>
    <row r="264" spans="1:24" ht="12.75">
      <c r="A264" s="5">
        <v>39845</v>
      </c>
      <c r="B264" s="12">
        <v>40</v>
      </c>
      <c r="C264" s="12">
        <v>16480</v>
      </c>
      <c r="D264" s="13">
        <v>57276650.32000001</v>
      </c>
      <c r="E264" s="13">
        <v>9439997.14</v>
      </c>
      <c r="F264" s="23">
        <f aca="true" t="shared" si="63" ref="F264:F275">IF(D249=0,1,((D264-D249)/D249))</f>
        <v>-0.010867913936425696</v>
      </c>
      <c r="G264" s="15"/>
      <c r="H264" s="6">
        <v>6</v>
      </c>
      <c r="I264" s="6">
        <v>2053</v>
      </c>
      <c r="J264" s="7">
        <v>5050107.24</v>
      </c>
      <c r="K264" s="7">
        <v>775592.93</v>
      </c>
      <c r="L264" s="23">
        <f aca="true" t="shared" si="64" ref="L264:L275">IF(J249=0,1,((J264-J249)/J249))</f>
        <v>-0.06450833130261852</v>
      </c>
      <c r="N264" s="6">
        <v>18</v>
      </c>
      <c r="O264" s="6">
        <v>9704</v>
      </c>
      <c r="P264" s="7">
        <v>41183663.81</v>
      </c>
      <c r="Q264" s="7">
        <v>7547169.28</v>
      </c>
      <c r="R264" s="23">
        <f aca="true" t="shared" si="65" ref="R264:R275">IF(P249=0,1,((P264-P249)/P249))</f>
        <v>-0.017200127795190197</v>
      </c>
      <c r="T264" s="6">
        <v>16</v>
      </c>
      <c r="U264" s="6">
        <v>4723</v>
      </c>
      <c r="V264" s="7">
        <v>11042879.27</v>
      </c>
      <c r="W264" s="7">
        <v>1117234.93</v>
      </c>
      <c r="X264" s="23">
        <f aca="true" t="shared" si="66" ref="X264:X275">IF(V249=0,1,((V264-V249)/V249))</f>
        <v>0.04146699115107705</v>
      </c>
    </row>
    <row r="265" spans="1:24" ht="12.75">
      <c r="A265" s="5">
        <v>39873</v>
      </c>
      <c r="B265" s="12">
        <v>40</v>
      </c>
      <c r="C265" s="12">
        <v>16380</v>
      </c>
      <c r="D265" s="13">
        <v>60606061.25</v>
      </c>
      <c r="E265" s="13">
        <v>10254952.290000001</v>
      </c>
      <c r="F265" s="23">
        <f t="shared" si="63"/>
        <v>-0.0409304858589185</v>
      </c>
      <c r="G265" s="15"/>
      <c r="H265" s="6">
        <v>6</v>
      </c>
      <c r="I265" s="6">
        <v>2027</v>
      </c>
      <c r="J265" s="7">
        <v>5299419.15</v>
      </c>
      <c r="K265" s="7">
        <v>832106.17</v>
      </c>
      <c r="L265" s="23">
        <f t="shared" si="64"/>
        <v>-0.10628626029624685</v>
      </c>
      <c r="N265" s="6">
        <v>18</v>
      </c>
      <c r="O265" s="6">
        <v>9639</v>
      </c>
      <c r="P265" s="7">
        <v>43668302.47</v>
      </c>
      <c r="Q265" s="7">
        <v>8096205.55</v>
      </c>
      <c r="R265" s="23">
        <f t="shared" si="65"/>
        <v>-0.04694242321605673</v>
      </c>
      <c r="T265" s="6">
        <v>16</v>
      </c>
      <c r="U265" s="6">
        <v>4714</v>
      </c>
      <c r="V265" s="7">
        <v>11638339.63</v>
      </c>
      <c r="W265" s="7">
        <v>1326640.57</v>
      </c>
      <c r="X265" s="23">
        <f t="shared" si="66"/>
        <v>0.017005087167380358</v>
      </c>
    </row>
    <row r="266" spans="1:24" ht="12.75">
      <c r="A266" s="5">
        <v>39904</v>
      </c>
      <c r="B266" s="12">
        <v>40</v>
      </c>
      <c r="C266" s="12">
        <v>16282</v>
      </c>
      <c r="D266" s="13">
        <v>51631630.739999995</v>
      </c>
      <c r="E266" s="13">
        <v>8929637.4</v>
      </c>
      <c r="F266" s="23">
        <f t="shared" si="63"/>
        <v>-0.12058150300263414</v>
      </c>
      <c r="G266" s="15"/>
      <c r="H266" s="6">
        <v>6</v>
      </c>
      <c r="I266" s="6">
        <v>2032</v>
      </c>
      <c r="J266" s="7">
        <v>4649155.97</v>
      </c>
      <c r="K266" s="7">
        <v>762905.62</v>
      </c>
      <c r="L266" s="23">
        <f t="shared" si="64"/>
        <v>-0.18155157061198834</v>
      </c>
      <c r="N266" s="6">
        <v>18</v>
      </c>
      <c r="O266" s="6">
        <v>9567</v>
      </c>
      <c r="P266" s="7">
        <v>37127631.55</v>
      </c>
      <c r="Q266" s="7">
        <v>6914629.1</v>
      </c>
      <c r="R266" s="23">
        <f t="shared" si="65"/>
        <v>-0.12276261095421447</v>
      </c>
      <c r="T266" s="6">
        <v>16</v>
      </c>
      <c r="U266" s="6">
        <v>4683</v>
      </c>
      <c r="V266" s="7">
        <v>9854843.22</v>
      </c>
      <c r="W266" s="7">
        <v>1252102.68</v>
      </c>
      <c r="X266" s="23">
        <f t="shared" si="66"/>
        <v>-0.07961417701606471</v>
      </c>
    </row>
    <row r="267" spans="1:24" ht="12.75">
      <c r="A267" s="5">
        <v>39934</v>
      </c>
      <c r="B267" s="12">
        <v>40</v>
      </c>
      <c r="C267" s="12">
        <v>16169</v>
      </c>
      <c r="D267" s="13">
        <v>62326564.449999996</v>
      </c>
      <c r="E267" s="13">
        <v>10920943.02</v>
      </c>
      <c r="F267" s="23">
        <f t="shared" si="63"/>
        <v>-0.025585057694714333</v>
      </c>
      <c r="G267" s="15"/>
      <c r="H267" s="6">
        <v>6</v>
      </c>
      <c r="I267" s="6">
        <v>2053</v>
      </c>
      <c r="J267" s="7">
        <v>5738931.04</v>
      </c>
      <c r="K267" s="7">
        <v>950126.96</v>
      </c>
      <c r="L267" s="23">
        <f t="shared" si="64"/>
        <v>-0.039945902016216554</v>
      </c>
      <c r="N267" s="6">
        <v>18</v>
      </c>
      <c r="O267" s="6">
        <v>9450</v>
      </c>
      <c r="P267" s="7">
        <v>44319230.65</v>
      </c>
      <c r="Q267" s="7">
        <v>8330203.96</v>
      </c>
      <c r="R267" s="23">
        <f t="shared" si="65"/>
        <v>-0.02843268243540947</v>
      </c>
      <c r="T267" s="6">
        <v>16</v>
      </c>
      <c r="U267" s="6">
        <v>4666</v>
      </c>
      <c r="V267" s="7">
        <v>12268402.76</v>
      </c>
      <c r="W267" s="7">
        <v>1640612.1</v>
      </c>
      <c r="X267" s="23">
        <f t="shared" si="66"/>
        <v>-0.00814300391811318</v>
      </c>
    </row>
    <row r="268" spans="1:24" ht="12.75">
      <c r="A268" s="5">
        <v>39965</v>
      </c>
      <c r="B268" s="12">
        <v>40</v>
      </c>
      <c r="C268" s="12">
        <v>15926</v>
      </c>
      <c r="D268" s="13">
        <v>57551330.13</v>
      </c>
      <c r="E268" s="13">
        <v>10116058.29</v>
      </c>
      <c r="F268" s="23">
        <f t="shared" si="63"/>
        <v>-0.0500568268291886</v>
      </c>
      <c r="G268" s="15"/>
      <c r="H268" s="6">
        <v>6</v>
      </c>
      <c r="I268" s="6">
        <v>2074</v>
      </c>
      <c r="J268" s="7">
        <v>5148036.6</v>
      </c>
      <c r="K268" s="7">
        <v>832339.03</v>
      </c>
      <c r="L268" s="23">
        <f t="shared" si="64"/>
        <v>-0.0939290323904076</v>
      </c>
      <c r="N268" s="6">
        <v>18</v>
      </c>
      <c r="O268" s="6">
        <v>9181</v>
      </c>
      <c r="P268" s="7">
        <v>40454170.71</v>
      </c>
      <c r="Q268" s="7">
        <v>7559432.14</v>
      </c>
      <c r="R268" s="23">
        <f t="shared" si="65"/>
        <v>-0.03841694473316418</v>
      </c>
      <c r="T268" s="6">
        <v>16</v>
      </c>
      <c r="U268" s="6">
        <v>4671</v>
      </c>
      <c r="V268" s="7">
        <v>11949122.82</v>
      </c>
      <c r="W268" s="7">
        <v>1724287.12</v>
      </c>
      <c r="X268" s="23">
        <f t="shared" si="66"/>
        <v>-0.06879337723492439</v>
      </c>
    </row>
    <row r="269" spans="1:24" ht="12.75">
      <c r="A269" s="5">
        <v>39995</v>
      </c>
      <c r="B269" s="12">
        <v>40</v>
      </c>
      <c r="C269" s="12">
        <v>16098</v>
      </c>
      <c r="D269" s="13">
        <v>76161594.96000001</v>
      </c>
      <c r="E269" s="13">
        <v>2071681.5</v>
      </c>
      <c r="F269" s="23">
        <f t="shared" si="63"/>
        <v>0.1601003910539601</v>
      </c>
      <c r="G269" s="15"/>
      <c r="H269" s="6">
        <v>6</v>
      </c>
      <c r="I269" s="6">
        <v>2116</v>
      </c>
      <c r="J269" s="7">
        <v>6643089.62</v>
      </c>
      <c r="K269" s="7">
        <v>47995.42</v>
      </c>
      <c r="L269" s="23">
        <f t="shared" si="64"/>
        <v>0.09186214058139439</v>
      </c>
      <c r="N269" s="6">
        <v>18</v>
      </c>
      <c r="O269" s="6">
        <v>9306</v>
      </c>
      <c r="P269" s="7">
        <v>54448921.09</v>
      </c>
      <c r="Q269" s="7">
        <v>1979466.51</v>
      </c>
      <c r="R269" s="23">
        <f t="shared" si="65"/>
        <v>0.19111567652325254</v>
      </c>
      <c r="T269" s="6">
        <v>16</v>
      </c>
      <c r="U269" s="6">
        <v>4676</v>
      </c>
      <c r="V269" s="7">
        <v>15069584.25</v>
      </c>
      <c r="W269" s="7">
        <v>44219.57</v>
      </c>
      <c r="X269" s="23">
        <f t="shared" si="66"/>
        <v>0.08773118480262918</v>
      </c>
    </row>
    <row r="270" spans="1:24" ht="12.75">
      <c r="A270" s="5">
        <v>40026</v>
      </c>
      <c r="B270" s="12">
        <v>40</v>
      </c>
      <c r="C270" s="12">
        <v>16013</v>
      </c>
      <c r="D270" s="13">
        <v>69662270.77000001</v>
      </c>
      <c r="E270" s="13">
        <v>6494361.37</v>
      </c>
      <c r="F270" s="23">
        <f t="shared" si="63"/>
        <v>0.02141840589332271</v>
      </c>
      <c r="G270" s="15"/>
      <c r="H270" s="6">
        <v>6</v>
      </c>
      <c r="I270" s="6">
        <v>2113</v>
      </c>
      <c r="J270" s="7">
        <v>6113980.53</v>
      </c>
      <c r="K270" s="7">
        <v>254278.11</v>
      </c>
      <c r="L270" s="23">
        <f t="shared" si="64"/>
        <v>-0.019367911124347388</v>
      </c>
      <c r="N270" s="6">
        <v>18</v>
      </c>
      <c r="O270" s="6">
        <v>9266</v>
      </c>
      <c r="P270" s="7">
        <v>49603352.92</v>
      </c>
      <c r="Q270" s="7">
        <v>6101086.72</v>
      </c>
      <c r="R270" s="23">
        <f t="shared" si="65"/>
        <v>0.0387148335292931</v>
      </c>
      <c r="S270" s="11"/>
      <c r="T270" s="6">
        <v>16</v>
      </c>
      <c r="U270" s="6">
        <v>4634</v>
      </c>
      <c r="V270" s="7">
        <v>13944937.32</v>
      </c>
      <c r="W270" s="7">
        <v>138996.54</v>
      </c>
      <c r="X270" s="23">
        <f t="shared" si="66"/>
        <v>-0.01880690355817863</v>
      </c>
    </row>
    <row r="271" spans="1:24" ht="12.75">
      <c r="A271" s="5">
        <v>40057</v>
      </c>
      <c r="B271" s="12">
        <v>40</v>
      </c>
      <c r="C271" s="12">
        <v>15922</v>
      </c>
      <c r="D271" s="13">
        <v>63444223.53</v>
      </c>
      <c r="E271" s="13">
        <v>7418713.3</v>
      </c>
      <c r="F271" s="23">
        <f t="shared" si="63"/>
        <v>0.06949871534833967</v>
      </c>
      <c r="G271" s="15"/>
      <c r="H271" s="6">
        <v>6</v>
      </c>
      <c r="I271" s="6">
        <v>2091</v>
      </c>
      <c r="J271" s="7">
        <v>5716882.7</v>
      </c>
      <c r="K271" s="7">
        <v>384228.64</v>
      </c>
      <c r="L271" s="23">
        <f t="shared" si="64"/>
        <v>0.06150936869197729</v>
      </c>
      <c r="N271" s="6">
        <v>18</v>
      </c>
      <c r="O271" s="6">
        <v>9152</v>
      </c>
      <c r="P271" s="7">
        <v>44895570.1</v>
      </c>
      <c r="Q271" s="7">
        <v>6704102.21</v>
      </c>
      <c r="R271" s="23">
        <f t="shared" si="65"/>
        <v>0.09126652119586857</v>
      </c>
      <c r="T271" s="6">
        <v>16</v>
      </c>
      <c r="U271" s="6">
        <v>4679</v>
      </c>
      <c r="V271" s="7">
        <v>12831770.73</v>
      </c>
      <c r="W271" s="7">
        <v>330382.45</v>
      </c>
      <c r="X271" s="23">
        <f t="shared" si="66"/>
        <v>0.0028700320998314433</v>
      </c>
    </row>
    <row r="272" spans="1:24" ht="12.75">
      <c r="A272" s="5">
        <v>40087</v>
      </c>
      <c r="B272" s="12">
        <v>40</v>
      </c>
      <c r="C272" s="12">
        <v>15852</v>
      </c>
      <c r="D272" s="13">
        <v>61780353.400000006</v>
      </c>
      <c r="E272" s="13">
        <v>8653845.31</v>
      </c>
      <c r="F272" s="23">
        <f t="shared" si="63"/>
        <v>0.09723576821215907</v>
      </c>
      <c r="G272" s="15"/>
      <c r="H272" s="6">
        <v>6</v>
      </c>
      <c r="I272" s="6">
        <v>2083</v>
      </c>
      <c r="J272" s="7">
        <v>5160453.57</v>
      </c>
      <c r="K272" s="7">
        <v>602036.45</v>
      </c>
      <c r="L272" s="23">
        <f t="shared" si="64"/>
        <v>-0.013906191785450632</v>
      </c>
      <c r="N272" s="6">
        <v>18</v>
      </c>
      <c r="O272" s="6">
        <v>9105</v>
      </c>
      <c r="P272" s="7">
        <v>45464304.660000004</v>
      </c>
      <c r="Q272" s="7">
        <v>7539573.5</v>
      </c>
      <c r="R272" s="23">
        <f t="shared" si="65"/>
        <v>0.15305989917926785</v>
      </c>
      <c r="T272" s="6">
        <v>16</v>
      </c>
      <c r="U272" s="6">
        <v>4664</v>
      </c>
      <c r="V272" s="7">
        <v>11155595.17</v>
      </c>
      <c r="W272" s="7">
        <v>512235.36</v>
      </c>
      <c r="X272" s="23">
        <f t="shared" si="66"/>
        <v>-0.04185890717667112</v>
      </c>
    </row>
    <row r="273" spans="1:24" ht="12.75">
      <c r="A273" s="5">
        <v>40118</v>
      </c>
      <c r="B273" s="12">
        <v>40</v>
      </c>
      <c r="C273" s="12">
        <v>15965</v>
      </c>
      <c r="D273" s="13">
        <v>61173427.42</v>
      </c>
      <c r="E273" s="13">
        <v>9251135.209999999</v>
      </c>
      <c r="F273" s="23">
        <f t="shared" si="63"/>
        <v>0.07832816457335845</v>
      </c>
      <c r="G273" s="15"/>
      <c r="H273" s="6">
        <v>6</v>
      </c>
      <c r="I273" s="6">
        <v>2079</v>
      </c>
      <c r="J273" s="7">
        <v>4991479.87</v>
      </c>
      <c r="K273" s="7">
        <v>662455.43</v>
      </c>
      <c r="L273" s="23">
        <f t="shared" si="64"/>
        <v>-0.0473437101506575</v>
      </c>
      <c r="N273" s="6">
        <v>18</v>
      </c>
      <c r="O273" s="6">
        <v>9231</v>
      </c>
      <c r="P273" s="7">
        <v>45829327.980000004</v>
      </c>
      <c r="Q273" s="7">
        <v>7998810.42</v>
      </c>
      <c r="R273" s="23">
        <f t="shared" si="65"/>
        <v>0.1298444367135184</v>
      </c>
      <c r="T273" s="6">
        <v>16</v>
      </c>
      <c r="U273" s="6">
        <v>4655</v>
      </c>
      <c r="V273" s="7">
        <v>10352619.57</v>
      </c>
      <c r="W273" s="7">
        <v>589869.36</v>
      </c>
      <c r="X273" s="23">
        <f t="shared" si="66"/>
        <v>-0.052637155775957185</v>
      </c>
    </row>
    <row r="274" spans="1:24" ht="12.75">
      <c r="A274" s="5">
        <v>40148</v>
      </c>
      <c r="B274" s="12">
        <v>40</v>
      </c>
      <c r="C274" s="12">
        <v>15973</v>
      </c>
      <c r="D274" s="13">
        <v>55428000.910000004</v>
      </c>
      <c r="E274" s="13">
        <v>8679491.88</v>
      </c>
      <c r="F274" s="23">
        <f t="shared" si="63"/>
        <v>0.1399934361487476</v>
      </c>
      <c r="G274" s="15"/>
      <c r="H274" s="6">
        <v>6</v>
      </c>
      <c r="I274" s="6">
        <v>2046</v>
      </c>
      <c r="J274" s="7">
        <v>4501136.4</v>
      </c>
      <c r="K274" s="7">
        <v>624818.61</v>
      </c>
      <c r="L274" s="23">
        <f t="shared" si="64"/>
        <v>0.03146246264015146</v>
      </c>
      <c r="N274" s="6">
        <v>18</v>
      </c>
      <c r="O274" s="6">
        <v>9276</v>
      </c>
      <c r="P274" s="7">
        <v>41399284.06</v>
      </c>
      <c r="Q274" s="7">
        <v>7422895.36</v>
      </c>
      <c r="R274" s="23">
        <f t="shared" si="65"/>
        <v>0.1677724218520826</v>
      </c>
      <c r="T274" s="6">
        <v>16</v>
      </c>
      <c r="U274" s="6">
        <v>4651</v>
      </c>
      <c r="V274" s="7">
        <v>9527580.450000001</v>
      </c>
      <c r="W274" s="7">
        <v>631777.91</v>
      </c>
      <c r="X274" s="23">
        <f t="shared" si="66"/>
        <v>0.08194263751077006</v>
      </c>
    </row>
    <row r="275" spans="1:24" ht="12.75">
      <c r="A275" s="9" t="s">
        <v>28</v>
      </c>
      <c r="B275" s="10">
        <f>AVERAGE(B263:B274)</f>
        <v>40</v>
      </c>
      <c r="C275" s="10">
        <f>AVERAGE(C263:C274)</f>
        <v>16136.166666666666</v>
      </c>
      <c r="D275" s="11">
        <v>734590354.2799999</v>
      </c>
      <c r="E275" s="11">
        <v>101525091.93999998</v>
      </c>
      <c r="F275" s="37">
        <f t="shared" si="63"/>
        <v>0.026136573730921864</v>
      </c>
      <c r="G275" s="15"/>
      <c r="H275" s="10">
        <f>AVERAGE(H263:H274)</f>
        <v>6</v>
      </c>
      <c r="I275" s="10">
        <f>AVERAGE(I263:I274)</f>
        <v>2071.25</v>
      </c>
      <c r="J275" s="11">
        <f>SUM(J263:J274)</f>
        <v>64257222.95999999</v>
      </c>
      <c r="K275" s="11">
        <f>SUM(K263:K274)</f>
        <v>7513049.69</v>
      </c>
      <c r="L275" s="37">
        <f t="shared" si="64"/>
        <v>-0.04253937670251482</v>
      </c>
      <c r="N275" s="10">
        <f>AVERAGE(N263:N274)</f>
        <v>18</v>
      </c>
      <c r="O275" s="10">
        <f>AVERAGE(O263:O274)</f>
        <v>9385.583333333334</v>
      </c>
      <c r="P275" s="11">
        <f>SUM(P263:P274)</f>
        <v>529976827.54000014</v>
      </c>
      <c r="Q275" s="11">
        <f>SUM(Q263:Q274)</f>
        <v>83785844.55</v>
      </c>
      <c r="R275" s="37">
        <f t="shared" si="65"/>
        <v>0.04185533937259997</v>
      </c>
      <c r="T275" s="10">
        <f>AVERAGE(T263:T274)</f>
        <v>16</v>
      </c>
      <c r="U275" s="10">
        <f>AVERAGE(U263:U274)</f>
        <v>4679.333333333333</v>
      </c>
      <c r="V275" s="11">
        <f>SUM(V263:V274)</f>
        <v>140356303.77999997</v>
      </c>
      <c r="W275" s="11">
        <f>SUM(W263:W274)</f>
        <v>10226197.7</v>
      </c>
      <c r="X275" s="37">
        <f t="shared" si="66"/>
        <v>0.001958438447878027</v>
      </c>
    </row>
    <row r="276" spans="1:23" ht="12.75">
      <c r="A276" s="8" t="s">
        <v>21</v>
      </c>
      <c r="D276" s="7">
        <f>D261+D275</f>
        <v>10303253537.94</v>
      </c>
      <c r="E276" s="7">
        <f>E261+E275</f>
        <v>1384795020.7600002</v>
      </c>
      <c r="J276" s="7">
        <f>J261+J275</f>
        <v>1306470211</v>
      </c>
      <c r="K276" s="7">
        <f>K261+K275</f>
        <v>167334404.03</v>
      </c>
      <c r="P276" s="7">
        <f>P261+P275</f>
        <v>6799423871.660001</v>
      </c>
      <c r="Q276" s="7">
        <f>Q261+Q275</f>
        <v>1037458432.51</v>
      </c>
      <c r="V276" s="7">
        <f>V261+V275</f>
        <v>2197194987.2799997</v>
      </c>
      <c r="W276" s="7">
        <f>W261+W275</f>
        <v>179964804.21999997</v>
      </c>
    </row>
    <row r="277" spans="1:24" ht="12.75">
      <c r="A277" s="9"/>
      <c r="B277" s="10"/>
      <c r="C277" s="10"/>
      <c r="D277" s="11"/>
      <c r="E277" s="11"/>
      <c r="F277" s="15"/>
      <c r="G277" s="15"/>
      <c r="H277" s="10"/>
      <c r="I277" s="10"/>
      <c r="J277" s="11"/>
      <c r="K277" s="11"/>
      <c r="L277" s="15"/>
      <c r="N277" s="10"/>
      <c r="O277" s="10"/>
      <c r="P277" s="11"/>
      <c r="Q277" s="11"/>
      <c r="R277" s="15"/>
      <c r="T277" s="10"/>
      <c r="U277" s="10"/>
      <c r="V277" s="11"/>
      <c r="W277" s="11"/>
      <c r="X277" s="15"/>
    </row>
    <row r="278" spans="1:24" ht="12.75">
      <c r="A278" s="5">
        <v>40179</v>
      </c>
      <c r="B278" s="12">
        <v>40</v>
      </c>
      <c r="C278" s="12">
        <v>15758</v>
      </c>
      <c r="D278" s="13">
        <v>64292111.97</v>
      </c>
      <c r="E278" s="13">
        <v>10429877.31</v>
      </c>
      <c r="F278" s="23">
        <f>IF(D263=0,1,((D278-D263)/D263))</f>
        <v>0.11718629136195524</v>
      </c>
      <c r="G278" s="15"/>
      <c r="H278" s="6">
        <v>6</v>
      </c>
      <c r="I278" s="6">
        <v>2011</v>
      </c>
      <c r="J278" s="7">
        <v>5205045.61</v>
      </c>
      <c r="K278" s="7">
        <v>740560.34</v>
      </c>
      <c r="L278" s="23">
        <f>IF(J263=0,1,((J278-J263)/J263))</f>
        <v>-0.007532516224694176</v>
      </c>
      <c r="N278" s="6">
        <v>18</v>
      </c>
      <c r="O278" s="6">
        <v>9125</v>
      </c>
      <c r="P278" s="7">
        <v>48232886.42</v>
      </c>
      <c r="Q278" s="7">
        <v>8766101.75</v>
      </c>
      <c r="R278" s="23">
        <f>IF(P263=0,1,((P278-P263)/P263))</f>
        <v>0.15991650624628265</v>
      </c>
      <c r="T278" s="6">
        <v>16</v>
      </c>
      <c r="U278" s="6">
        <v>4622</v>
      </c>
      <c r="V278" s="7">
        <v>10854179.94</v>
      </c>
      <c r="W278" s="7">
        <v>923215.22</v>
      </c>
      <c r="X278" s="23">
        <f>IF(V263=0,1,((V278-V263)/V263))</f>
        <v>0.012457417853704382</v>
      </c>
    </row>
    <row r="279" spans="1:24" ht="12.75">
      <c r="A279" s="5">
        <v>40210</v>
      </c>
      <c r="B279" s="12">
        <v>40</v>
      </c>
      <c r="C279" s="12">
        <v>15698</v>
      </c>
      <c r="D279" s="13">
        <v>58697838.52</v>
      </c>
      <c r="E279" s="13">
        <v>9929386.84</v>
      </c>
      <c r="F279" s="23">
        <f aca="true" t="shared" si="67" ref="F279:F290">IF(D264=0,1,((D279-D264)/D264))</f>
        <v>0.02481269753136631</v>
      </c>
      <c r="G279" s="15"/>
      <c r="H279" s="6">
        <v>6</v>
      </c>
      <c r="I279" s="6">
        <v>1966</v>
      </c>
      <c r="J279" s="7">
        <v>5107821.11</v>
      </c>
      <c r="K279" s="7">
        <v>780118.72</v>
      </c>
      <c r="L279" s="23">
        <f aca="true" t="shared" si="68" ref="L279:L290">IF(J264=0,1,((J279-J264)/J264))</f>
        <v>0.011428246422743314</v>
      </c>
      <c r="N279" s="6">
        <v>18</v>
      </c>
      <c r="O279" s="6">
        <v>9091</v>
      </c>
      <c r="P279" s="7">
        <v>43597300.24</v>
      </c>
      <c r="Q279" s="7">
        <v>8097049.36</v>
      </c>
      <c r="R279" s="23">
        <f aca="true" t="shared" si="69" ref="R279:R290">IF(P264=0,1,((P279-P264)/P264))</f>
        <v>0.058606646585288344</v>
      </c>
      <c r="T279" s="6">
        <v>16</v>
      </c>
      <c r="U279" s="6">
        <v>4641</v>
      </c>
      <c r="V279" s="7">
        <v>9992717.17</v>
      </c>
      <c r="W279" s="7">
        <v>1052218.76</v>
      </c>
      <c r="X279" s="23">
        <f aca="true" t="shared" si="70" ref="X279:X290">IF(V264=0,1,((V279-V264)/V264))</f>
        <v>-0.09509857658708241</v>
      </c>
    </row>
    <row r="280" spans="1:24" ht="12.75">
      <c r="A280" s="5">
        <v>40238</v>
      </c>
      <c r="B280" s="12">
        <v>39</v>
      </c>
      <c r="C280" s="12">
        <v>15412</v>
      </c>
      <c r="D280" s="13">
        <v>63237270.05</v>
      </c>
      <c r="E280" s="13">
        <v>10776164.669999998</v>
      </c>
      <c r="F280" s="23">
        <f t="shared" si="67"/>
        <v>0.04341494473871616</v>
      </c>
      <c r="G280" s="15"/>
      <c r="H280" s="6">
        <v>6</v>
      </c>
      <c r="I280" s="6">
        <v>1947</v>
      </c>
      <c r="J280" s="7">
        <v>5522203.79</v>
      </c>
      <c r="K280" s="7">
        <v>854325.94</v>
      </c>
      <c r="L280" s="23">
        <f t="shared" si="68"/>
        <v>0.04203944502106417</v>
      </c>
      <c r="N280" s="6">
        <v>18</v>
      </c>
      <c r="O280" s="6">
        <v>9023</v>
      </c>
      <c r="P280" s="7">
        <v>46571030.18</v>
      </c>
      <c r="Q280" s="7">
        <v>8691603.77</v>
      </c>
      <c r="R280" s="23">
        <f t="shared" si="69"/>
        <v>0.06647219025731918</v>
      </c>
      <c r="T280" s="6">
        <v>15</v>
      </c>
      <c r="U280" s="6">
        <v>4442</v>
      </c>
      <c r="V280" s="7">
        <v>11144036.08</v>
      </c>
      <c r="W280" s="7">
        <v>1230234.96</v>
      </c>
      <c r="X280" s="23">
        <f t="shared" si="70"/>
        <v>-0.04247199907500901</v>
      </c>
    </row>
    <row r="281" spans="1:24" ht="12.75">
      <c r="A281" s="5">
        <v>40269</v>
      </c>
      <c r="B281" s="12">
        <v>39</v>
      </c>
      <c r="C281" s="12">
        <v>15363</v>
      </c>
      <c r="D281" s="13">
        <v>62680295.26</v>
      </c>
      <c r="E281" s="13">
        <v>11078053</v>
      </c>
      <c r="F281" s="23">
        <f t="shared" si="67"/>
        <v>0.21399022966439823</v>
      </c>
      <c r="G281" s="15"/>
      <c r="H281" s="6">
        <v>6</v>
      </c>
      <c r="I281" s="6">
        <v>1947</v>
      </c>
      <c r="J281" s="7">
        <v>4933122.25</v>
      </c>
      <c r="K281" s="7">
        <v>811176.74</v>
      </c>
      <c r="L281" s="23">
        <f t="shared" si="68"/>
        <v>0.06107910378407896</v>
      </c>
      <c r="N281" s="6">
        <v>18</v>
      </c>
      <c r="O281" s="6">
        <v>8978</v>
      </c>
      <c r="P281" s="7">
        <v>47234513.5</v>
      </c>
      <c r="Q281" s="7">
        <v>8926615.55</v>
      </c>
      <c r="R281" s="23">
        <f t="shared" si="69"/>
        <v>0.27221994854126386</v>
      </c>
      <c r="T281" s="6">
        <v>15</v>
      </c>
      <c r="U281" s="6">
        <v>4438</v>
      </c>
      <c r="V281" s="7">
        <v>10512659.51</v>
      </c>
      <c r="W281" s="7">
        <v>1340260.71</v>
      </c>
      <c r="X281" s="23">
        <f t="shared" si="70"/>
        <v>0.06675055861517795</v>
      </c>
    </row>
    <row r="282" spans="1:24" ht="12.75">
      <c r="A282" s="5">
        <v>40299</v>
      </c>
      <c r="B282" s="12">
        <v>39</v>
      </c>
      <c r="C282" s="12">
        <v>15314</v>
      </c>
      <c r="D282" s="13">
        <v>66662228.980000004</v>
      </c>
      <c r="E282" s="13">
        <v>11875075.93</v>
      </c>
      <c r="F282" s="23">
        <f t="shared" si="67"/>
        <v>0.06956366949245522</v>
      </c>
      <c r="G282" s="15"/>
      <c r="H282" s="6">
        <v>6</v>
      </c>
      <c r="I282" s="6">
        <v>1944</v>
      </c>
      <c r="J282" s="7">
        <v>5527166.66</v>
      </c>
      <c r="K282" s="7">
        <v>886642.84</v>
      </c>
      <c r="L282" s="23">
        <f t="shared" si="68"/>
        <v>-0.03689962094404255</v>
      </c>
      <c r="N282" s="6">
        <v>18</v>
      </c>
      <c r="O282" s="6">
        <v>8928</v>
      </c>
      <c r="P282" s="7">
        <v>49235593.21</v>
      </c>
      <c r="Q282" s="7">
        <v>9376528.58</v>
      </c>
      <c r="R282" s="23">
        <f t="shared" si="69"/>
        <v>0.11093068376628064</v>
      </c>
      <c r="T282" s="6">
        <v>15</v>
      </c>
      <c r="U282" s="6">
        <v>4442</v>
      </c>
      <c r="V282" s="7">
        <v>11899469.11</v>
      </c>
      <c r="W282" s="7">
        <v>1611904.51</v>
      </c>
      <c r="X282" s="23">
        <f t="shared" si="70"/>
        <v>-0.03007185672146945</v>
      </c>
    </row>
    <row r="283" spans="1:24" ht="12.75">
      <c r="A283" s="5">
        <v>40330</v>
      </c>
      <c r="B283" s="12">
        <v>40</v>
      </c>
      <c r="C283" s="12">
        <v>15482</v>
      </c>
      <c r="D283" s="13">
        <v>61757253.9</v>
      </c>
      <c r="E283" s="13">
        <v>11009930.07</v>
      </c>
      <c r="F283" s="23">
        <f t="shared" si="67"/>
        <v>0.0730812608587748</v>
      </c>
      <c r="G283" s="15"/>
      <c r="H283" s="6">
        <v>7</v>
      </c>
      <c r="I283" s="6">
        <v>2129</v>
      </c>
      <c r="J283" s="7">
        <v>5311848.92</v>
      </c>
      <c r="K283" s="7">
        <v>799820.87</v>
      </c>
      <c r="L283" s="23">
        <f t="shared" si="68"/>
        <v>0.031820348751988345</v>
      </c>
      <c r="N283" s="6">
        <v>18</v>
      </c>
      <c r="O283" s="6">
        <v>8920</v>
      </c>
      <c r="P283" s="7">
        <v>44823299.08</v>
      </c>
      <c r="Q283" s="7">
        <v>8564389.3</v>
      </c>
      <c r="R283" s="23">
        <f t="shared" si="69"/>
        <v>0.10800192645946337</v>
      </c>
      <c r="T283" s="6">
        <v>15</v>
      </c>
      <c r="U283" s="6">
        <v>4433</v>
      </c>
      <c r="V283" s="7">
        <v>11622105.9</v>
      </c>
      <c r="W283" s="7">
        <v>1645719.9</v>
      </c>
      <c r="X283" s="23">
        <f t="shared" si="70"/>
        <v>-0.027367441520699</v>
      </c>
    </row>
    <row r="284" spans="1:24" ht="12.75">
      <c r="A284" s="5">
        <v>40360</v>
      </c>
      <c r="B284" s="12">
        <v>40</v>
      </c>
      <c r="C284" s="12">
        <v>15531</v>
      </c>
      <c r="D284" s="13">
        <v>70054228.56</v>
      </c>
      <c r="E284" s="13">
        <v>2005518.36</v>
      </c>
      <c r="F284" s="23">
        <f t="shared" si="67"/>
        <v>-0.08018958115579891</v>
      </c>
      <c r="G284" s="15"/>
      <c r="H284" s="6">
        <v>7</v>
      </c>
      <c r="I284" s="6">
        <v>2156</v>
      </c>
      <c r="J284" s="7">
        <v>6353195.2700000005</v>
      </c>
      <c r="K284" s="7">
        <v>28773.62</v>
      </c>
      <c r="L284" s="23">
        <f t="shared" si="68"/>
        <v>-0.04363848248068639</v>
      </c>
      <c r="N284" s="6">
        <v>18</v>
      </c>
      <c r="O284" s="6">
        <v>8961</v>
      </c>
      <c r="P284" s="7">
        <v>50342012.7</v>
      </c>
      <c r="Q284" s="7">
        <v>1939875.73</v>
      </c>
      <c r="R284" s="23">
        <f t="shared" si="69"/>
        <v>-0.07542680934322991</v>
      </c>
      <c r="T284" s="6">
        <v>15</v>
      </c>
      <c r="U284" s="6">
        <v>4414</v>
      </c>
      <c r="V284" s="7">
        <v>13359020.59</v>
      </c>
      <c r="W284" s="7">
        <v>36869.01</v>
      </c>
      <c r="X284" s="23">
        <f t="shared" si="70"/>
        <v>-0.11351100545457982</v>
      </c>
    </row>
    <row r="285" spans="1:24" ht="12.75">
      <c r="A285" s="5">
        <v>40391</v>
      </c>
      <c r="B285" s="12">
        <v>40</v>
      </c>
      <c r="C285" s="12">
        <v>15488</v>
      </c>
      <c r="D285" s="13">
        <v>67238197.37</v>
      </c>
      <c r="E285" s="13">
        <v>6122466.99</v>
      </c>
      <c r="F285" s="23">
        <f t="shared" si="67"/>
        <v>-0.03479750764949125</v>
      </c>
      <c r="G285" s="15"/>
      <c r="H285" s="6">
        <v>7</v>
      </c>
      <c r="I285" s="6">
        <v>2178</v>
      </c>
      <c r="J285" s="7">
        <v>6053941.89</v>
      </c>
      <c r="K285" s="7">
        <v>112688.24</v>
      </c>
      <c r="L285" s="23">
        <f t="shared" si="68"/>
        <v>-0.009819893881801517</v>
      </c>
      <c r="N285" s="6">
        <v>18</v>
      </c>
      <c r="O285" s="6">
        <v>8892</v>
      </c>
      <c r="P285" s="7">
        <v>48314498.78</v>
      </c>
      <c r="Q285" s="7">
        <v>5888158.89</v>
      </c>
      <c r="R285" s="23">
        <f t="shared" si="69"/>
        <v>-0.025983206056224808</v>
      </c>
      <c r="S285" s="11"/>
      <c r="T285" s="6">
        <v>15</v>
      </c>
      <c r="U285" s="6">
        <v>4418</v>
      </c>
      <c r="V285" s="7">
        <v>12869756.700000001</v>
      </c>
      <c r="W285" s="7">
        <v>121619.86</v>
      </c>
      <c r="X285" s="23">
        <f t="shared" si="70"/>
        <v>-0.07710186107885633</v>
      </c>
    </row>
    <row r="286" spans="1:24" ht="12.75">
      <c r="A286" s="5">
        <v>40422</v>
      </c>
      <c r="B286" s="12">
        <v>40</v>
      </c>
      <c r="C286" s="12">
        <v>15494</v>
      </c>
      <c r="D286" s="13">
        <v>65618513.94</v>
      </c>
      <c r="E286" s="13">
        <v>7733509.790000001</v>
      </c>
      <c r="F286" s="23">
        <f t="shared" si="67"/>
        <v>0.03427089637202147</v>
      </c>
      <c r="G286" s="15"/>
      <c r="H286" s="6">
        <v>7</v>
      </c>
      <c r="I286" s="6">
        <v>2199</v>
      </c>
      <c r="J286" s="7">
        <v>5901847.63</v>
      </c>
      <c r="K286" s="7">
        <v>284666.61</v>
      </c>
      <c r="L286" s="23">
        <f t="shared" si="68"/>
        <v>0.03235415867462169</v>
      </c>
      <c r="N286" s="6">
        <v>18</v>
      </c>
      <c r="O286" s="6">
        <v>8935</v>
      </c>
      <c r="P286" s="7">
        <v>47646526.22</v>
      </c>
      <c r="Q286" s="7">
        <v>7183159.36</v>
      </c>
      <c r="R286" s="23">
        <f t="shared" si="69"/>
        <v>0.06127455590546109</v>
      </c>
      <c r="T286" s="6">
        <v>15</v>
      </c>
      <c r="U286" s="6">
        <v>4360</v>
      </c>
      <c r="V286" s="7">
        <v>12070140.09</v>
      </c>
      <c r="W286" s="7">
        <v>265683.82</v>
      </c>
      <c r="X286" s="23">
        <f t="shared" si="70"/>
        <v>-0.05935506922823586</v>
      </c>
    </row>
    <row r="287" spans="1:24" ht="12.75">
      <c r="A287" s="5">
        <v>40452</v>
      </c>
      <c r="B287" s="12">
        <v>40</v>
      </c>
      <c r="C287" s="12">
        <v>15365</v>
      </c>
      <c r="D287" s="13">
        <v>64760402.980000004</v>
      </c>
      <c r="E287" s="13">
        <v>8661398.73</v>
      </c>
      <c r="F287" s="23">
        <f t="shared" si="67"/>
        <v>0.04823620157537004</v>
      </c>
      <c r="G287" s="15"/>
      <c r="H287" s="6">
        <v>7</v>
      </c>
      <c r="I287" s="6">
        <v>2207</v>
      </c>
      <c r="J287" s="7">
        <v>5935489.22</v>
      </c>
      <c r="K287" s="7">
        <v>476727.89</v>
      </c>
      <c r="L287" s="23">
        <f t="shared" si="68"/>
        <v>0.1501875057079526</v>
      </c>
      <c r="N287" s="6">
        <v>18</v>
      </c>
      <c r="O287" s="6">
        <v>8845</v>
      </c>
      <c r="P287" s="7">
        <v>47489857.730000004</v>
      </c>
      <c r="Q287" s="7">
        <v>7704290.2700000005</v>
      </c>
      <c r="R287" s="23">
        <f t="shared" si="69"/>
        <v>0.044552601984081466</v>
      </c>
      <c r="T287" s="6">
        <v>15</v>
      </c>
      <c r="U287" s="6">
        <v>4313</v>
      </c>
      <c r="V287" s="7">
        <v>11335056.03</v>
      </c>
      <c r="W287" s="7">
        <v>480380.57</v>
      </c>
      <c r="X287" s="23">
        <f t="shared" si="70"/>
        <v>0.01608707175773208</v>
      </c>
    </row>
    <row r="288" spans="1:24" ht="12.75">
      <c r="A288" s="5">
        <v>40483</v>
      </c>
      <c r="B288" s="12">
        <v>38</v>
      </c>
      <c r="C288" s="12">
        <v>14866</v>
      </c>
      <c r="D288" s="13">
        <v>57032199.83</v>
      </c>
      <c r="E288" s="13">
        <v>8370895.34</v>
      </c>
      <c r="F288" s="23">
        <f t="shared" si="67"/>
        <v>-0.06769651079981949</v>
      </c>
      <c r="G288" s="15"/>
      <c r="H288" s="6">
        <v>7</v>
      </c>
      <c r="I288" s="6">
        <v>2145</v>
      </c>
      <c r="J288" s="7">
        <v>4761766.98</v>
      </c>
      <c r="K288" s="7">
        <v>466170.73</v>
      </c>
      <c r="L288" s="23">
        <f t="shared" si="68"/>
        <v>-0.046020998978805794</v>
      </c>
      <c r="N288" s="6">
        <v>18</v>
      </c>
      <c r="O288" s="6">
        <v>8802</v>
      </c>
      <c r="P288" s="7">
        <v>42772284.660000004</v>
      </c>
      <c r="Q288" s="7">
        <v>7320334.59</v>
      </c>
      <c r="R288" s="23">
        <f t="shared" si="69"/>
        <v>-0.06670495629641568</v>
      </c>
      <c r="T288" s="6">
        <v>13</v>
      </c>
      <c r="U288" s="6">
        <v>3919</v>
      </c>
      <c r="V288" s="7">
        <v>9498148.19</v>
      </c>
      <c r="W288" s="7">
        <v>584390.02</v>
      </c>
      <c r="X288" s="23">
        <f t="shared" si="70"/>
        <v>-0.08253673132895782</v>
      </c>
    </row>
    <row r="289" spans="1:24" ht="12.75">
      <c r="A289" s="5">
        <v>40513</v>
      </c>
      <c r="B289" s="12">
        <v>37</v>
      </c>
      <c r="C289" s="12">
        <v>14492</v>
      </c>
      <c r="D289" s="13">
        <v>57579781.21</v>
      </c>
      <c r="E289" s="13">
        <v>9028673.360000001</v>
      </c>
      <c r="F289" s="23">
        <f t="shared" si="67"/>
        <v>0.03882117818923152</v>
      </c>
      <c r="G289" s="15"/>
      <c r="H289" s="6">
        <v>7</v>
      </c>
      <c r="I289" s="6">
        <v>2194</v>
      </c>
      <c r="J289" s="7">
        <v>5113694.84</v>
      </c>
      <c r="K289" s="7">
        <v>593866.2</v>
      </c>
      <c r="L289" s="23">
        <f t="shared" si="68"/>
        <v>0.1360897305844807</v>
      </c>
      <c r="N289" s="6">
        <v>17</v>
      </c>
      <c r="O289" s="6">
        <v>8373</v>
      </c>
      <c r="P289" s="7">
        <v>43185664.74</v>
      </c>
      <c r="Q289" s="7">
        <v>7753555.94</v>
      </c>
      <c r="R289" s="23">
        <f t="shared" si="69"/>
        <v>0.043150037991260846</v>
      </c>
      <c r="T289" s="6">
        <v>13</v>
      </c>
      <c r="U289" s="6">
        <v>3925</v>
      </c>
      <c r="V289" s="7">
        <v>9280421.63</v>
      </c>
      <c r="W289" s="7">
        <v>681251.22</v>
      </c>
      <c r="X289" s="23">
        <f t="shared" si="70"/>
        <v>-0.02594140467215895</v>
      </c>
    </row>
    <row r="290" spans="1:24" ht="12.75">
      <c r="A290" s="9" t="s">
        <v>29</v>
      </c>
      <c r="B290" s="10">
        <f>AVERAGE(B278:B289)</f>
        <v>39.333333333333336</v>
      </c>
      <c r="C290" s="10">
        <f>AVERAGE(C278:C289)</f>
        <v>15355.25</v>
      </c>
      <c r="D290" s="11">
        <v>759610322.57</v>
      </c>
      <c r="E290" s="11">
        <v>107020950.39</v>
      </c>
      <c r="F290" s="37">
        <f t="shared" si="67"/>
        <v>0.034059756086129434</v>
      </c>
      <c r="G290" s="15"/>
      <c r="H290" s="10">
        <f>AVERAGE(H278:H289)</f>
        <v>6.583333333333333</v>
      </c>
      <c r="I290" s="10">
        <f>AVERAGE(I278:I289)</f>
        <v>2085.25</v>
      </c>
      <c r="J290" s="11">
        <f>SUM(J278:J289)</f>
        <v>65727144.17000002</v>
      </c>
      <c r="K290" s="11">
        <f>SUM(K278:K289)</f>
        <v>6835538.740000001</v>
      </c>
      <c r="L290" s="37">
        <f t="shared" si="68"/>
        <v>0.02287557946466262</v>
      </c>
      <c r="N290" s="10">
        <f>AVERAGE(N278:N289)</f>
        <v>17.916666666666668</v>
      </c>
      <c r="O290" s="10">
        <f>AVERAGE(O278:O289)</f>
        <v>8906.083333333334</v>
      </c>
      <c r="P290" s="11">
        <f>SUM(P278:P289)</f>
        <v>559445467.46</v>
      </c>
      <c r="Q290" s="11">
        <f>SUM(Q278:Q289)</f>
        <v>90211663.09</v>
      </c>
      <c r="R290" s="37">
        <f t="shared" si="69"/>
        <v>0.05560363847752522</v>
      </c>
      <c r="T290" s="10">
        <f>AVERAGE(T278:T289)</f>
        <v>14.833333333333334</v>
      </c>
      <c r="U290" s="10">
        <f>AVERAGE(U278:U289)</f>
        <v>4363.916666666667</v>
      </c>
      <c r="V290" s="11">
        <f>SUM(V278:V289)</f>
        <v>134437710.94</v>
      </c>
      <c r="W290" s="11">
        <f>SUM(W278:W289)</f>
        <v>9973748.56</v>
      </c>
      <c r="X290" s="37">
        <f t="shared" si="70"/>
        <v>-0.04216834356992623</v>
      </c>
    </row>
    <row r="291" spans="1:23" ht="12.75">
      <c r="A291" s="8" t="s">
        <v>21</v>
      </c>
      <c r="D291" s="7">
        <f>D276+D290</f>
        <v>11062863860.51</v>
      </c>
      <c r="E291" s="7">
        <f>E276+E290</f>
        <v>1491815971.1500003</v>
      </c>
      <c r="J291" s="7">
        <f>J276+J290</f>
        <v>1372197355.17</v>
      </c>
      <c r="K291" s="7">
        <f>K276+K290</f>
        <v>174169942.77</v>
      </c>
      <c r="P291" s="7">
        <f>P276+P290</f>
        <v>7358869339.120001</v>
      </c>
      <c r="Q291" s="7">
        <f>Q276+Q290</f>
        <v>1127670095.6</v>
      </c>
      <c r="V291" s="7">
        <f>V276+V290</f>
        <v>2331632698.22</v>
      </c>
      <c r="W291" s="7">
        <f>W276+W290</f>
        <v>189938552.77999997</v>
      </c>
    </row>
    <row r="293" spans="1:24" ht="12.75">
      <c r="A293" s="5">
        <v>40544</v>
      </c>
      <c r="B293" s="12">
        <v>38</v>
      </c>
      <c r="C293" s="12">
        <v>14672</v>
      </c>
      <c r="D293" s="13">
        <v>59242015.82</v>
      </c>
      <c r="E293" s="13">
        <v>9574517.82</v>
      </c>
      <c r="F293" s="23">
        <f>IF(D278=0,1,((D293-D278)/D278))</f>
        <v>-0.07854923403910694</v>
      </c>
      <c r="G293" s="15"/>
      <c r="H293" s="6">
        <v>8</v>
      </c>
      <c r="I293" s="6">
        <v>2171</v>
      </c>
      <c r="J293" s="7">
        <v>5237175.37</v>
      </c>
      <c r="K293" s="7">
        <v>598103.85</v>
      </c>
      <c r="L293" s="23">
        <f>IF(J278=0,1,((J293-J278)/J278))</f>
        <v>0.006172810462654096</v>
      </c>
      <c r="N293" s="6">
        <v>17</v>
      </c>
      <c r="O293" s="6">
        <v>8632</v>
      </c>
      <c r="P293" s="7">
        <v>44140360.34</v>
      </c>
      <c r="Q293" s="7">
        <v>8082573.37</v>
      </c>
      <c r="R293" s="23">
        <f>IF(P278=0,1,((P293-P278)/P278))</f>
        <v>-0.08484928818821451</v>
      </c>
      <c r="T293" s="6">
        <v>13</v>
      </c>
      <c r="U293" s="6">
        <v>3869</v>
      </c>
      <c r="V293" s="7">
        <v>9864480.11</v>
      </c>
      <c r="W293" s="7">
        <v>893840.6</v>
      </c>
      <c r="X293" s="23">
        <f>IF(V278=0,1,((V293-V278)/V278))</f>
        <v>-0.0911814467302815</v>
      </c>
    </row>
    <row r="294" spans="1:24" ht="12.75">
      <c r="A294" s="5">
        <v>40575</v>
      </c>
      <c r="B294" s="12">
        <v>37</v>
      </c>
      <c r="C294" s="12">
        <v>14600</v>
      </c>
      <c r="D294" s="13">
        <v>57201041.14</v>
      </c>
      <c r="E294" s="13">
        <v>9158606.51</v>
      </c>
      <c r="F294" s="23">
        <f aca="true" t="shared" si="71" ref="F294:F305">IF(D279=0,1,((D294-D279)/D279))</f>
        <v>-0.0255000425525039</v>
      </c>
      <c r="G294" s="15"/>
      <c r="H294" s="6">
        <v>7</v>
      </c>
      <c r="I294" s="6">
        <v>2173</v>
      </c>
      <c r="J294" s="7">
        <v>4947970.17</v>
      </c>
      <c r="K294" s="7">
        <v>281275.4</v>
      </c>
      <c r="L294" s="23">
        <f aca="true" t="shared" si="72" ref="L294:L305">IF(J279=0,1,((J294-J279)/J279))</f>
        <v>-0.03129532858679156</v>
      </c>
      <c r="N294" s="6">
        <v>17</v>
      </c>
      <c r="O294" s="6">
        <v>8621</v>
      </c>
      <c r="P294" s="7">
        <v>42314185.51</v>
      </c>
      <c r="Q294" s="7">
        <v>7812627.58</v>
      </c>
      <c r="R294" s="23">
        <f aca="true" t="shared" si="73" ref="R294:R305">IF(P279=0,1,((P294-P279)/P279))</f>
        <v>-0.02943105933020049</v>
      </c>
      <c r="T294" s="6">
        <v>13</v>
      </c>
      <c r="U294" s="6">
        <v>3806</v>
      </c>
      <c r="V294" s="7">
        <v>9938885.46</v>
      </c>
      <c r="W294" s="7">
        <v>1064703.53</v>
      </c>
      <c r="X294" s="23">
        <f aca="true" t="shared" si="74" ref="X294:X305">IF(V279=0,1,((V294-V279)/V279))</f>
        <v>-0.00538709432921927</v>
      </c>
    </row>
    <row r="295" spans="1:24" ht="12.75">
      <c r="A295" s="5">
        <v>40603</v>
      </c>
      <c r="B295" s="12">
        <v>37</v>
      </c>
      <c r="C295" s="12">
        <v>14379</v>
      </c>
      <c r="D295" s="13">
        <v>65602845.09</v>
      </c>
      <c r="E295" s="13">
        <v>10965350.16</v>
      </c>
      <c r="F295" s="23">
        <f t="shared" si="71"/>
        <v>0.03740792475907974</v>
      </c>
      <c r="G295" s="15"/>
      <c r="H295" s="6">
        <v>7</v>
      </c>
      <c r="I295" s="6">
        <v>2140</v>
      </c>
      <c r="J295" s="7">
        <v>5952659.9</v>
      </c>
      <c r="K295" s="7">
        <v>481284.08</v>
      </c>
      <c r="L295" s="23">
        <f t="shared" si="72"/>
        <v>0.07795005877535721</v>
      </c>
      <c r="N295" s="6">
        <v>17</v>
      </c>
      <c r="O295" s="6">
        <v>8558</v>
      </c>
      <c r="P295" s="7">
        <v>48182353.28</v>
      </c>
      <c r="Q295" s="7">
        <v>9044900.18</v>
      </c>
      <c r="R295" s="23">
        <f t="shared" si="73"/>
        <v>0.03459925824642777</v>
      </c>
      <c r="T295" s="6">
        <v>13</v>
      </c>
      <c r="U295" s="6">
        <v>3681</v>
      </c>
      <c r="V295" s="7">
        <v>11467831.91</v>
      </c>
      <c r="W295" s="7">
        <v>1439165.9</v>
      </c>
      <c r="X295" s="23">
        <f t="shared" si="74"/>
        <v>0.029055525993953897</v>
      </c>
    </row>
    <row r="296" spans="1:24" ht="12.75">
      <c r="A296" s="5">
        <v>40634</v>
      </c>
      <c r="B296" s="12">
        <v>37</v>
      </c>
      <c r="C296" s="12">
        <v>14380</v>
      </c>
      <c r="D296" s="13">
        <v>63890920.190000005</v>
      </c>
      <c r="E296" s="13">
        <v>10960808.690000001</v>
      </c>
      <c r="F296" s="23">
        <f t="shared" si="71"/>
        <v>0.01931428250263171</v>
      </c>
      <c r="G296" s="15"/>
      <c r="H296" s="6">
        <v>7</v>
      </c>
      <c r="I296" s="6">
        <v>2144</v>
      </c>
      <c r="J296" s="7">
        <v>5868124.08</v>
      </c>
      <c r="K296" s="7">
        <v>617368.21</v>
      </c>
      <c r="L296" s="23">
        <f t="shared" si="72"/>
        <v>0.1895355076594747</v>
      </c>
      <c r="N296" s="6">
        <v>17</v>
      </c>
      <c r="O296" s="6">
        <v>8483</v>
      </c>
      <c r="P296" s="7">
        <v>47558607.050000004</v>
      </c>
      <c r="Q296" s="7">
        <v>8948198.91</v>
      </c>
      <c r="R296" s="23">
        <f t="shared" si="73"/>
        <v>0.006861371611247874</v>
      </c>
      <c r="T296" s="6">
        <v>13</v>
      </c>
      <c r="U296" s="6">
        <v>3753</v>
      </c>
      <c r="V296" s="7">
        <v>10464189.06</v>
      </c>
      <c r="W296" s="7">
        <v>1395241.57</v>
      </c>
      <c r="X296" s="23">
        <f t="shared" si="74"/>
        <v>-0.004610674392516233</v>
      </c>
    </row>
    <row r="297" spans="1:24" ht="12.75">
      <c r="A297" s="5">
        <v>40664</v>
      </c>
      <c r="B297" s="12">
        <v>37</v>
      </c>
      <c r="C297" s="12">
        <v>14393</v>
      </c>
      <c r="D297" s="13">
        <v>65699832.45</v>
      </c>
      <c r="E297" s="13">
        <v>11536583.030000001</v>
      </c>
      <c r="F297" s="23">
        <f t="shared" si="71"/>
        <v>-0.014436908947175158</v>
      </c>
      <c r="G297" s="15"/>
      <c r="H297" s="6">
        <v>7</v>
      </c>
      <c r="I297" s="6">
        <v>2121</v>
      </c>
      <c r="J297" s="7">
        <v>5863559.89</v>
      </c>
      <c r="K297" s="7">
        <v>664628.97</v>
      </c>
      <c r="L297" s="23">
        <f t="shared" si="72"/>
        <v>0.060861785195382455</v>
      </c>
      <c r="N297" s="6">
        <v>17</v>
      </c>
      <c r="O297" s="6">
        <v>8475</v>
      </c>
      <c r="P297" s="7">
        <v>48564299.38</v>
      </c>
      <c r="Q297" s="7">
        <v>9285353.75</v>
      </c>
      <c r="R297" s="23">
        <f t="shared" si="73"/>
        <v>-0.01363431993470234</v>
      </c>
      <c r="T297" s="6">
        <v>13</v>
      </c>
      <c r="U297" s="6">
        <v>3797</v>
      </c>
      <c r="V297" s="7">
        <v>11271973.18</v>
      </c>
      <c r="W297" s="7">
        <v>1586600.31</v>
      </c>
      <c r="X297" s="23">
        <f t="shared" si="74"/>
        <v>-0.05273310298126399</v>
      </c>
    </row>
    <row r="298" spans="1:24" ht="12.75">
      <c r="A298" s="5">
        <v>40695</v>
      </c>
      <c r="B298" s="12">
        <v>37</v>
      </c>
      <c r="C298" s="12">
        <v>14428</v>
      </c>
      <c r="D298" s="13">
        <v>60195392.379999995</v>
      </c>
      <c r="E298" s="13">
        <v>10676549.16</v>
      </c>
      <c r="F298" s="23">
        <f t="shared" si="71"/>
        <v>-0.025290333059967928</v>
      </c>
      <c r="G298" s="15"/>
      <c r="H298" s="6">
        <v>7</v>
      </c>
      <c r="I298" s="6">
        <v>2109</v>
      </c>
      <c r="J298" s="7">
        <v>5094650.9</v>
      </c>
      <c r="K298" s="7">
        <v>623919.45</v>
      </c>
      <c r="L298" s="23">
        <f t="shared" si="72"/>
        <v>-0.04088934442058634</v>
      </c>
      <c r="N298" s="6">
        <v>17</v>
      </c>
      <c r="O298" s="6">
        <v>8516</v>
      </c>
      <c r="P298" s="7">
        <v>43811077.75</v>
      </c>
      <c r="Q298" s="7">
        <v>8379007.0600000005</v>
      </c>
      <c r="R298" s="23">
        <f t="shared" si="73"/>
        <v>-0.022582481673055786</v>
      </c>
      <c r="T298" s="6">
        <v>13</v>
      </c>
      <c r="U298" s="6">
        <v>3803</v>
      </c>
      <c r="V298" s="7">
        <v>11289663.73</v>
      </c>
      <c r="W298" s="7">
        <v>1673622.65</v>
      </c>
      <c r="X298" s="23">
        <f t="shared" si="74"/>
        <v>-0.028604297092147467</v>
      </c>
    </row>
    <row r="299" spans="1:24" ht="12.75">
      <c r="A299" s="5">
        <v>40725</v>
      </c>
      <c r="B299" s="12">
        <v>39</v>
      </c>
      <c r="C299" s="12">
        <v>14814</v>
      </c>
      <c r="D299" s="13">
        <v>71278059.12</v>
      </c>
      <c r="E299" s="13">
        <v>2082787.69</v>
      </c>
      <c r="F299" s="23">
        <f t="shared" si="71"/>
        <v>0.017469760001022874</v>
      </c>
      <c r="G299" s="15"/>
      <c r="H299" s="6">
        <v>7</v>
      </c>
      <c r="I299" s="6">
        <v>2204</v>
      </c>
      <c r="J299" s="7">
        <v>6400853.61</v>
      </c>
      <c r="K299" s="7">
        <v>20798.28</v>
      </c>
      <c r="L299" s="23">
        <f t="shared" si="72"/>
        <v>0.007501475710190134</v>
      </c>
      <c r="N299" s="6">
        <v>18</v>
      </c>
      <c r="O299" s="6">
        <v>8606</v>
      </c>
      <c r="P299" s="7">
        <v>51301969.6</v>
      </c>
      <c r="Q299" s="7">
        <v>2024029.19</v>
      </c>
      <c r="R299" s="23">
        <f t="shared" si="73"/>
        <v>0.019068703226480226</v>
      </c>
      <c r="T299" s="6">
        <v>14</v>
      </c>
      <c r="U299" s="6">
        <v>4004</v>
      </c>
      <c r="V299" s="7">
        <v>13575235.91</v>
      </c>
      <c r="W299" s="7">
        <v>37960.22</v>
      </c>
      <c r="X299" s="23">
        <f t="shared" si="74"/>
        <v>0.01618496794307286</v>
      </c>
    </row>
    <row r="300" spans="1:24" ht="12.75">
      <c r="A300" s="5">
        <v>40756</v>
      </c>
      <c r="B300" s="12">
        <v>40</v>
      </c>
      <c r="C300" s="12">
        <v>14897</v>
      </c>
      <c r="D300" s="13">
        <v>64617225.050000004</v>
      </c>
      <c r="E300" s="13">
        <v>5564123.8100000005</v>
      </c>
      <c r="F300" s="23">
        <f t="shared" si="71"/>
        <v>-0.03898040730594322</v>
      </c>
      <c r="G300" s="15"/>
      <c r="H300" s="6">
        <v>8</v>
      </c>
      <c r="I300" s="6">
        <v>2289</v>
      </c>
      <c r="J300" s="7">
        <v>5940458.2700000005</v>
      </c>
      <c r="K300" s="7">
        <v>79208.15</v>
      </c>
      <c r="L300" s="23">
        <f t="shared" si="72"/>
        <v>-0.018745409530186156</v>
      </c>
      <c r="N300" s="6">
        <v>18</v>
      </c>
      <c r="O300" s="6">
        <v>8609</v>
      </c>
      <c r="P300" s="7">
        <v>46282065.57</v>
      </c>
      <c r="Q300" s="7">
        <v>5360971.38</v>
      </c>
      <c r="R300" s="23">
        <f t="shared" si="73"/>
        <v>-0.042066734858508675</v>
      </c>
      <c r="S300" s="11"/>
      <c r="T300" s="6">
        <v>14</v>
      </c>
      <c r="U300" s="6">
        <v>3999</v>
      </c>
      <c r="V300" s="7">
        <v>12394701.21</v>
      </c>
      <c r="W300" s="7">
        <v>123944.28</v>
      </c>
      <c r="X300" s="23">
        <f t="shared" si="74"/>
        <v>-0.03691254629545562</v>
      </c>
    </row>
    <row r="301" spans="1:24" ht="12.75">
      <c r="A301" s="5">
        <v>40787</v>
      </c>
      <c r="B301" s="12">
        <v>40</v>
      </c>
      <c r="C301" s="12">
        <v>14989</v>
      </c>
      <c r="D301" s="13">
        <v>64983654.88</v>
      </c>
      <c r="E301" s="13">
        <v>7289415.830000001</v>
      </c>
      <c r="F301" s="23">
        <f t="shared" si="71"/>
        <v>-0.0096749990495136</v>
      </c>
      <c r="G301" s="15"/>
      <c r="H301" s="6">
        <v>8</v>
      </c>
      <c r="I301" s="6">
        <v>2424</v>
      </c>
      <c r="J301" s="7">
        <v>5732116.75</v>
      </c>
      <c r="K301" s="7">
        <v>186707.73</v>
      </c>
      <c r="L301" s="23">
        <f t="shared" si="72"/>
        <v>-0.02875893968140277</v>
      </c>
      <c r="N301" s="6">
        <v>18</v>
      </c>
      <c r="O301" s="6">
        <v>8574</v>
      </c>
      <c r="P301" s="7">
        <v>47457362.81</v>
      </c>
      <c r="Q301" s="7">
        <v>6819207.3100000005</v>
      </c>
      <c r="R301" s="23">
        <f t="shared" si="73"/>
        <v>-0.003970140637883347</v>
      </c>
      <c r="T301" s="6">
        <v>14</v>
      </c>
      <c r="U301" s="6">
        <v>3991</v>
      </c>
      <c r="V301" s="7">
        <v>11794175.32</v>
      </c>
      <c r="W301" s="7">
        <v>283500.79</v>
      </c>
      <c r="X301" s="23">
        <f t="shared" si="74"/>
        <v>-0.022863427262839627</v>
      </c>
    </row>
    <row r="302" spans="1:24" ht="12.75">
      <c r="A302" s="5">
        <v>40817</v>
      </c>
      <c r="B302" s="12">
        <v>40</v>
      </c>
      <c r="C302" s="12">
        <v>14881</v>
      </c>
      <c r="D302" s="13">
        <v>62394800.730000004</v>
      </c>
      <c r="E302" s="13">
        <v>7915060.390000001</v>
      </c>
      <c r="F302" s="23">
        <f t="shared" si="71"/>
        <v>-0.03652852887173309</v>
      </c>
      <c r="G302" s="15"/>
      <c r="H302" s="6">
        <v>8</v>
      </c>
      <c r="I302" s="6">
        <v>2401</v>
      </c>
      <c r="J302" s="7">
        <v>6068313.12</v>
      </c>
      <c r="K302" s="7">
        <v>355853.28</v>
      </c>
      <c r="L302" s="23">
        <f t="shared" si="72"/>
        <v>0.02237791950702934</v>
      </c>
      <c r="N302" s="6">
        <v>18</v>
      </c>
      <c r="O302" s="6">
        <v>8530</v>
      </c>
      <c r="P302" s="7">
        <v>45633462.02</v>
      </c>
      <c r="Q302" s="7">
        <v>7081557.19</v>
      </c>
      <c r="R302" s="23">
        <f t="shared" si="73"/>
        <v>-0.03909036157897963</v>
      </c>
      <c r="T302" s="6">
        <v>14</v>
      </c>
      <c r="U302" s="6">
        <v>3950</v>
      </c>
      <c r="V302" s="7">
        <v>10693025.59</v>
      </c>
      <c r="W302" s="7">
        <v>477649.92</v>
      </c>
      <c r="X302" s="23">
        <f t="shared" si="74"/>
        <v>-0.056641135103414175</v>
      </c>
    </row>
    <row r="303" spans="1:24" ht="12.75">
      <c r="A303" s="5">
        <v>40848</v>
      </c>
      <c r="B303" s="12">
        <v>40</v>
      </c>
      <c r="C303" s="12">
        <v>14958</v>
      </c>
      <c r="D303" s="13">
        <v>58573499.26</v>
      </c>
      <c r="E303" s="13">
        <v>8103238.600000001</v>
      </c>
      <c r="F303" s="23">
        <f t="shared" si="71"/>
        <v>0.02702507416151336</v>
      </c>
      <c r="G303" s="15"/>
      <c r="H303" s="6">
        <v>8</v>
      </c>
      <c r="I303" s="6">
        <v>2379</v>
      </c>
      <c r="J303" s="7">
        <v>5451651.83</v>
      </c>
      <c r="K303" s="7">
        <v>435314.75</v>
      </c>
      <c r="L303" s="23">
        <f t="shared" si="72"/>
        <v>0.14488001048719934</v>
      </c>
      <c r="N303" s="6">
        <v>18</v>
      </c>
      <c r="O303" s="6">
        <v>8632</v>
      </c>
      <c r="P303" s="7">
        <v>43299965.87</v>
      </c>
      <c r="Q303" s="7">
        <v>7123612.0200000005</v>
      </c>
      <c r="R303" s="23">
        <f t="shared" si="73"/>
        <v>0.012336989108591455</v>
      </c>
      <c r="T303" s="6">
        <v>14</v>
      </c>
      <c r="U303" s="6">
        <v>3947</v>
      </c>
      <c r="V303" s="7">
        <v>9821881.56</v>
      </c>
      <c r="W303" s="7">
        <v>544311.83</v>
      </c>
      <c r="X303" s="23">
        <f t="shared" si="74"/>
        <v>0.03408384071548173</v>
      </c>
    </row>
    <row r="304" spans="1:24" ht="12.75">
      <c r="A304" s="5">
        <v>40878</v>
      </c>
      <c r="B304" s="12">
        <v>40</v>
      </c>
      <c r="C304" s="12">
        <v>14885</v>
      </c>
      <c r="D304" s="13">
        <v>56429617</v>
      </c>
      <c r="E304" s="13">
        <v>8339462.030000001</v>
      </c>
      <c r="F304" s="23">
        <f t="shared" si="71"/>
        <v>-0.019975140332771</v>
      </c>
      <c r="G304" s="15"/>
      <c r="H304" s="6">
        <v>8</v>
      </c>
      <c r="I304" s="6">
        <v>2326</v>
      </c>
      <c r="J304" s="7">
        <v>5262122.25</v>
      </c>
      <c r="K304" s="7">
        <v>541470.15</v>
      </c>
      <c r="L304" s="23">
        <f t="shared" si="72"/>
        <v>0.02902547270497669</v>
      </c>
      <c r="N304" s="6">
        <v>18</v>
      </c>
      <c r="O304" s="6">
        <v>8609</v>
      </c>
      <c r="P304" s="7">
        <v>42337950.39</v>
      </c>
      <c r="Q304" s="7">
        <v>7211048.32</v>
      </c>
      <c r="R304" s="23">
        <f t="shared" si="73"/>
        <v>-0.019629531121118073</v>
      </c>
      <c r="T304" s="6">
        <v>14</v>
      </c>
      <c r="U304" s="6">
        <v>3950</v>
      </c>
      <c r="V304" s="7">
        <v>8829544.36</v>
      </c>
      <c r="W304" s="7">
        <v>586943.56</v>
      </c>
      <c r="X304" s="23">
        <f t="shared" si="74"/>
        <v>-0.04858370535046492</v>
      </c>
    </row>
    <row r="305" spans="1:24" ht="12.75">
      <c r="A305" s="9" t="s">
        <v>30</v>
      </c>
      <c r="B305" s="10">
        <f>AVERAGE(B293:B304)</f>
        <v>38.5</v>
      </c>
      <c r="C305" s="10">
        <f>AVERAGE(C293:C304)</f>
        <v>14689.666666666666</v>
      </c>
      <c r="D305" s="11">
        <v>750108903.11</v>
      </c>
      <c r="E305" s="11">
        <v>102166503.72</v>
      </c>
      <c r="F305" s="37">
        <f t="shared" si="71"/>
        <v>-0.012508281124792716</v>
      </c>
      <c r="G305" s="15"/>
      <c r="H305" s="10">
        <f>AVERAGE(H293:H304)</f>
        <v>7.5</v>
      </c>
      <c r="I305" s="10">
        <f>AVERAGE(I293:I304)</f>
        <v>2240.0833333333335</v>
      </c>
      <c r="J305" s="11">
        <f>SUM(J293:J304)</f>
        <v>67819656.14</v>
      </c>
      <c r="K305" s="11">
        <f>SUM(K293:K304)</f>
        <v>4885932.3</v>
      </c>
      <c r="L305" s="37">
        <f t="shared" si="72"/>
        <v>0.03183634397057941</v>
      </c>
      <c r="N305" s="10">
        <f>AVERAGE(N293:N304)</f>
        <v>17.5</v>
      </c>
      <c r="O305" s="10">
        <f>AVERAGE(O293:O304)</f>
        <v>8570.416666666666</v>
      </c>
      <c r="P305" s="11">
        <f>SUM(P293:P304)</f>
        <v>550883659.57</v>
      </c>
      <c r="Q305" s="11">
        <f>SUM(Q293:Q304)</f>
        <v>87173086.25999999</v>
      </c>
      <c r="R305" s="37">
        <f t="shared" si="73"/>
        <v>-0.015304097339231994</v>
      </c>
      <c r="T305" s="10">
        <f>AVERAGE(T293:T304)</f>
        <v>13.5</v>
      </c>
      <c r="U305" s="10">
        <f>AVERAGE(U293:U304)</f>
        <v>3879.1666666666665</v>
      </c>
      <c r="V305" s="11">
        <f>SUM(V293:V304)</f>
        <v>131405587.39999999</v>
      </c>
      <c r="W305" s="11">
        <f>SUM(W293:W304)</f>
        <v>10107485.16</v>
      </c>
      <c r="X305" s="37">
        <f t="shared" si="74"/>
        <v>-0.022554114606676497</v>
      </c>
    </row>
    <row r="306" spans="1:23" ht="12.75">
      <c r="A306" s="8" t="s">
        <v>21</v>
      </c>
      <c r="D306" s="7">
        <f>D291+D305</f>
        <v>11812972763.62</v>
      </c>
      <c r="E306" s="7">
        <f>E291+E305</f>
        <v>1593982474.8700004</v>
      </c>
      <c r="J306" s="7">
        <f>J291+J305</f>
        <v>1440017011.3100002</v>
      </c>
      <c r="K306" s="7">
        <f>K291+K305</f>
        <v>179055875.07000002</v>
      </c>
      <c r="P306" s="7">
        <f>P291+P305</f>
        <v>7909752998.690001</v>
      </c>
      <c r="Q306" s="7">
        <f>Q291+Q305</f>
        <v>1214843181.86</v>
      </c>
      <c r="V306" s="7">
        <f>V291+V305</f>
        <v>2463038285.62</v>
      </c>
      <c r="W306" s="7">
        <f>W291+W305</f>
        <v>200046037.93999997</v>
      </c>
    </row>
    <row r="308" spans="1:24" ht="12.75" customHeight="1">
      <c r="A308" s="5">
        <v>40909</v>
      </c>
      <c r="B308" s="12">
        <v>40</v>
      </c>
      <c r="C308" s="12">
        <v>14868</v>
      </c>
      <c r="D308" s="13">
        <v>58922839.81</v>
      </c>
      <c r="E308" s="13">
        <v>9035780.25</v>
      </c>
      <c r="F308" s="23">
        <f>IF(D293=0,1,((D308-D293)/D293))</f>
        <v>-0.005387662887261926</v>
      </c>
      <c r="G308" s="15"/>
      <c r="H308" s="6">
        <v>8</v>
      </c>
      <c r="I308" s="6">
        <v>2340</v>
      </c>
      <c r="J308" s="7">
        <v>5793976.07</v>
      </c>
      <c r="K308" s="7">
        <v>716842.05</v>
      </c>
      <c r="L308" s="23">
        <f>IF(J293=0,1,((J308-J293)/J293))</f>
        <v>0.1063169859060878</v>
      </c>
      <c r="N308" s="6">
        <v>18</v>
      </c>
      <c r="O308" s="6">
        <v>8582</v>
      </c>
      <c r="P308" s="7">
        <v>42958244.14</v>
      </c>
      <c r="Q308" s="7">
        <v>7487497.23</v>
      </c>
      <c r="R308" s="23">
        <f>IF(P293=0,1,((P308-P293)/P293))</f>
        <v>-0.02678084616651326</v>
      </c>
      <c r="T308" s="6">
        <v>14</v>
      </c>
      <c r="U308" s="6">
        <v>3946</v>
      </c>
      <c r="V308" s="7">
        <v>10170619.6</v>
      </c>
      <c r="W308" s="7">
        <v>831440.97</v>
      </c>
      <c r="X308" s="23">
        <f>IF(V293=0,1,((V308-V293)/V293))</f>
        <v>0.031034528590072878</v>
      </c>
    </row>
    <row r="309" spans="1:24" ht="12.75">
      <c r="A309" s="5">
        <v>40940</v>
      </c>
      <c r="B309" s="12">
        <v>40</v>
      </c>
      <c r="C309" s="12">
        <v>14879</v>
      </c>
      <c r="D309" s="13">
        <v>60536760.86</v>
      </c>
      <c r="E309" s="13">
        <v>9637192.760000002</v>
      </c>
      <c r="F309" s="23">
        <f aca="true" t="shared" si="75" ref="F309:F320">IF(D294=0,1,((D309-D294)/D294))</f>
        <v>0.058315716873680645</v>
      </c>
      <c r="G309" s="15"/>
      <c r="H309" s="6">
        <v>8</v>
      </c>
      <c r="I309" s="6">
        <v>2329</v>
      </c>
      <c r="J309" s="7">
        <v>5878236.79</v>
      </c>
      <c r="K309" s="7">
        <v>779676.55</v>
      </c>
      <c r="L309" s="23">
        <f aca="true" t="shared" si="76" ref="L309:L320">IF(J294=0,1,((J309-J294)/J294))</f>
        <v>0.18800974703531814</v>
      </c>
      <c r="N309" s="6">
        <v>18</v>
      </c>
      <c r="O309" s="6">
        <v>8604</v>
      </c>
      <c r="P309" s="7">
        <v>44363202.64</v>
      </c>
      <c r="Q309" s="7">
        <v>7851589.640000001</v>
      </c>
      <c r="R309" s="23">
        <f aca="true" t="shared" si="77" ref="R309:R320">IF(P294=0,1,((P309-P294)/P294))</f>
        <v>0.048423882093057515</v>
      </c>
      <c r="T309" s="6">
        <v>14</v>
      </c>
      <c r="U309" s="6">
        <v>3946</v>
      </c>
      <c r="V309" s="7">
        <v>10295321.43</v>
      </c>
      <c r="W309" s="7">
        <v>1005926.57</v>
      </c>
      <c r="X309" s="23">
        <f aca="true" t="shared" si="78" ref="X309:X320">IF(V294=0,1,((V309-V294)/V294))</f>
        <v>0.03586277067328219</v>
      </c>
    </row>
    <row r="310" spans="1:24" ht="12.75">
      <c r="A310" s="5">
        <v>40969</v>
      </c>
      <c r="B310" s="12">
        <v>40</v>
      </c>
      <c r="C310" s="12">
        <v>14847</v>
      </c>
      <c r="D310" s="13">
        <v>71313502.5</v>
      </c>
      <c r="E310" s="13">
        <v>11833924.31</v>
      </c>
      <c r="F310" s="23">
        <f t="shared" si="75"/>
        <v>0.08704892908479187</v>
      </c>
      <c r="G310" s="15"/>
      <c r="H310" s="6">
        <v>8</v>
      </c>
      <c r="I310" s="6">
        <v>2328</v>
      </c>
      <c r="J310" s="7">
        <v>6822433.12</v>
      </c>
      <c r="K310" s="7">
        <v>1037323.09</v>
      </c>
      <c r="L310" s="23">
        <f t="shared" si="76"/>
        <v>0.14611505354102283</v>
      </c>
      <c r="N310" s="6">
        <v>18</v>
      </c>
      <c r="O310" s="6">
        <v>8577</v>
      </c>
      <c r="P310" s="7">
        <v>53069929.1</v>
      </c>
      <c r="Q310" s="7">
        <v>9468384.450000001</v>
      </c>
      <c r="R310" s="23">
        <f t="shared" si="77"/>
        <v>0.10143912630412726</v>
      </c>
      <c r="T310" s="6">
        <v>14</v>
      </c>
      <c r="U310" s="6">
        <v>3942</v>
      </c>
      <c r="V310" s="7">
        <v>11421140.28</v>
      </c>
      <c r="W310" s="7">
        <v>1328216.77</v>
      </c>
      <c r="X310" s="23">
        <f t="shared" si="78"/>
        <v>-0.004071530727555006</v>
      </c>
    </row>
    <row r="311" spans="1:24" ht="12.75">
      <c r="A311" s="5">
        <v>41000</v>
      </c>
      <c r="B311" s="12">
        <v>40</v>
      </c>
      <c r="C311" s="12">
        <v>14810</v>
      </c>
      <c r="D311" s="13">
        <v>62132362.35</v>
      </c>
      <c r="E311" s="13">
        <v>10333263.1</v>
      </c>
      <c r="F311" s="23">
        <f t="shared" si="75"/>
        <v>-0.027524378030092094</v>
      </c>
      <c r="G311" s="15"/>
      <c r="H311" s="6">
        <v>8</v>
      </c>
      <c r="I311" s="6">
        <v>2344</v>
      </c>
      <c r="J311" s="7">
        <v>5804106.68</v>
      </c>
      <c r="K311" s="7">
        <v>860738.68</v>
      </c>
      <c r="L311" s="23">
        <f t="shared" si="76"/>
        <v>-0.010909346688524755</v>
      </c>
      <c r="N311" s="6">
        <v>18</v>
      </c>
      <c r="O311" s="6">
        <v>8518</v>
      </c>
      <c r="P311" s="7">
        <v>45781497.71</v>
      </c>
      <c r="Q311" s="7">
        <v>8211004.92</v>
      </c>
      <c r="R311" s="23">
        <f t="shared" si="77"/>
        <v>-0.03736672392720979</v>
      </c>
      <c r="T311" s="6">
        <v>14</v>
      </c>
      <c r="U311" s="6">
        <v>3948</v>
      </c>
      <c r="V311" s="7">
        <v>10546757.96</v>
      </c>
      <c r="W311" s="7">
        <v>1261519.5</v>
      </c>
      <c r="X311" s="23">
        <f t="shared" si="78"/>
        <v>0.00789061622707344</v>
      </c>
    </row>
    <row r="312" spans="1:24" ht="12.75">
      <c r="A312" s="5">
        <v>41030</v>
      </c>
      <c r="B312" s="12">
        <v>41</v>
      </c>
      <c r="C312" s="12">
        <v>14732</v>
      </c>
      <c r="D312" s="13">
        <v>65301551.73</v>
      </c>
      <c r="E312" s="13">
        <v>11081124.969999999</v>
      </c>
      <c r="F312" s="23">
        <f t="shared" si="75"/>
        <v>-0.006062126875332788</v>
      </c>
      <c r="G312" s="15"/>
      <c r="H312" s="6">
        <v>8</v>
      </c>
      <c r="I312" s="6">
        <v>2336</v>
      </c>
      <c r="J312" s="7">
        <v>6602855.18</v>
      </c>
      <c r="K312" s="7">
        <v>1060356.99</v>
      </c>
      <c r="L312" s="23">
        <f t="shared" si="76"/>
        <v>0.1260830116634146</v>
      </c>
      <c r="N312" s="6">
        <v>18</v>
      </c>
      <c r="O312" s="6">
        <v>8456</v>
      </c>
      <c r="P312" s="7">
        <v>47012709.19</v>
      </c>
      <c r="Q312" s="7">
        <v>8529628.11</v>
      </c>
      <c r="R312" s="23">
        <f t="shared" si="77"/>
        <v>-0.03194919333354964</v>
      </c>
      <c r="T312" s="6">
        <v>15</v>
      </c>
      <c r="U312" s="6">
        <v>3940</v>
      </c>
      <c r="V312" s="7">
        <v>11685987.36</v>
      </c>
      <c r="W312" s="7">
        <v>1491139.87</v>
      </c>
      <c r="X312" s="23">
        <f t="shared" si="78"/>
        <v>0.036729521388020166</v>
      </c>
    </row>
    <row r="313" spans="1:24" ht="12.75">
      <c r="A313" s="5">
        <v>41061</v>
      </c>
      <c r="B313" s="12">
        <v>41</v>
      </c>
      <c r="C313" s="12">
        <v>14822</v>
      </c>
      <c r="D313" s="13">
        <v>63153569.5</v>
      </c>
      <c r="E313" s="13">
        <v>10900264.5</v>
      </c>
      <c r="F313" s="23">
        <f t="shared" si="75"/>
        <v>0.04914291614424069</v>
      </c>
      <c r="G313" s="15"/>
      <c r="H313" s="6">
        <v>8</v>
      </c>
      <c r="I313" s="6">
        <v>2345</v>
      </c>
      <c r="J313" s="7">
        <v>6356034.79</v>
      </c>
      <c r="K313" s="7">
        <v>1042128.53</v>
      </c>
      <c r="L313" s="23">
        <f t="shared" si="76"/>
        <v>0.24758985743262596</v>
      </c>
      <c r="N313" s="6">
        <v>18</v>
      </c>
      <c r="O313" s="6">
        <v>8541</v>
      </c>
      <c r="P313" s="7">
        <v>46663865.34</v>
      </c>
      <c r="Q313" s="7">
        <v>8484811.32</v>
      </c>
      <c r="R313" s="23">
        <f t="shared" si="77"/>
        <v>0.06511566792031277</v>
      </c>
      <c r="T313" s="6">
        <v>15</v>
      </c>
      <c r="U313" s="6">
        <v>3936</v>
      </c>
      <c r="V313" s="7">
        <v>10133669.370000001</v>
      </c>
      <c r="W313" s="7">
        <v>1373324.65</v>
      </c>
      <c r="X313" s="23">
        <f t="shared" si="78"/>
        <v>-0.10239404712544077</v>
      </c>
    </row>
    <row r="314" spans="1:24" ht="12.75">
      <c r="A314" s="5">
        <v>41091</v>
      </c>
      <c r="B314" s="12">
        <v>40</v>
      </c>
      <c r="C314" s="12">
        <v>14825</v>
      </c>
      <c r="D314" s="13">
        <v>69474182.82000001</v>
      </c>
      <c r="E314" s="13">
        <v>2085068.36</v>
      </c>
      <c r="F314" s="23">
        <f t="shared" si="75"/>
        <v>-0.025307595665071146</v>
      </c>
      <c r="G314" s="15"/>
      <c r="H314" s="6">
        <v>8</v>
      </c>
      <c r="I314" s="6">
        <v>2316</v>
      </c>
      <c r="J314" s="7">
        <v>6988101.2700000005</v>
      </c>
      <c r="K314" s="7">
        <v>26400.84</v>
      </c>
      <c r="L314" s="23">
        <f t="shared" si="76"/>
        <v>0.0917452102142358</v>
      </c>
      <c r="N314" s="6">
        <v>18</v>
      </c>
      <c r="O314" s="6">
        <v>8546</v>
      </c>
      <c r="P314" s="7">
        <v>49267826</v>
      </c>
      <c r="Q314" s="7">
        <v>2023398.26</v>
      </c>
      <c r="R314" s="23">
        <f t="shared" si="77"/>
        <v>-0.039650399699273954</v>
      </c>
      <c r="T314" s="6">
        <v>14</v>
      </c>
      <c r="U314" s="6">
        <v>3963</v>
      </c>
      <c r="V314" s="7">
        <v>13218255.55</v>
      </c>
      <c r="W314" s="7">
        <v>35269.26</v>
      </c>
      <c r="X314" s="23">
        <f t="shared" si="78"/>
        <v>-0.02629643877768894</v>
      </c>
    </row>
    <row r="315" spans="1:24" ht="12.75">
      <c r="A315" s="5">
        <v>41122</v>
      </c>
      <c r="B315" s="12">
        <v>41</v>
      </c>
      <c r="C315" s="12">
        <v>15165</v>
      </c>
      <c r="D315" s="13">
        <v>67329083.85</v>
      </c>
      <c r="E315" s="13">
        <v>6286882.05</v>
      </c>
      <c r="F315" s="23">
        <f t="shared" si="75"/>
        <v>0.041968047960920435</v>
      </c>
      <c r="G315" s="15"/>
      <c r="H315" s="6">
        <v>8</v>
      </c>
      <c r="I315" s="6">
        <v>2397</v>
      </c>
      <c r="J315" s="7">
        <v>6441277.65</v>
      </c>
      <c r="K315" s="7">
        <v>97639.32</v>
      </c>
      <c r="L315" s="23">
        <f t="shared" si="76"/>
        <v>0.08430652270199347</v>
      </c>
      <c r="N315" s="6">
        <v>18</v>
      </c>
      <c r="O315" s="6">
        <v>8522</v>
      </c>
      <c r="P315" s="7">
        <v>48617707.36</v>
      </c>
      <c r="Q315" s="7">
        <v>6060056.59</v>
      </c>
      <c r="R315" s="23">
        <f t="shared" si="77"/>
        <v>0.05046537489705214</v>
      </c>
      <c r="S315" s="11"/>
      <c r="T315" s="6">
        <v>15</v>
      </c>
      <c r="U315" s="6">
        <v>4246</v>
      </c>
      <c r="V315" s="7">
        <v>12270098.84</v>
      </c>
      <c r="W315" s="7">
        <v>129186.14</v>
      </c>
      <c r="X315" s="23">
        <f t="shared" si="78"/>
        <v>-0.010052874037776102</v>
      </c>
    </row>
    <row r="316" spans="1:24" ht="12.75">
      <c r="A316" s="5">
        <v>41153</v>
      </c>
      <c r="B316" s="12">
        <v>41</v>
      </c>
      <c r="C316" s="12">
        <v>15230</v>
      </c>
      <c r="D316" s="13">
        <v>66524764.27</v>
      </c>
      <c r="E316" s="13">
        <v>7769695.44</v>
      </c>
      <c r="F316" s="23">
        <f t="shared" si="75"/>
        <v>0.023715338770123676</v>
      </c>
      <c r="G316" s="15"/>
      <c r="H316" s="6">
        <v>8</v>
      </c>
      <c r="I316" s="6">
        <v>2409</v>
      </c>
      <c r="J316" s="7">
        <v>6324618.51</v>
      </c>
      <c r="K316" s="7">
        <v>260071.69</v>
      </c>
      <c r="L316" s="23">
        <f t="shared" si="76"/>
        <v>0.10336526380067185</v>
      </c>
      <c r="N316" s="6">
        <v>18</v>
      </c>
      <c r="O316" s="6">
        <v>8520</v>
      </c>
      <c r="P316" s="7">
        <v>47939317.050000004</v>
      </c>
      <c r="Q316" s="7">
        <v>7255371.49</v>
      </c>
      <c r="R316" s="23">
        <f t="shared" si="77"/>
        <v>0.010155520902616334</v>
      </c>
      <c r="T316" s="6">
        <v>15</v>
      </c>
      <c r="U316" s="6">
        <v>4301</v>
      </c>
      <c r="V316" s="7">
        <v>12260828.71</v>
      </c>
      <c r="W316" s="7">
        <v>254252.26</v>
      </c>
      <c r="X316" s="23">
        <f t="shared" si="78"/>
        <v>0.039566428117163224</v>
      </c>
    </row>
    <row r="317" spans="1:24" ht="12.75">
      <c r="A317" s="5">
        <v>41183</v>
      </c>
      <c r="B317" s="12">
        <v>41</v>
      </c>
      <c r="C317" s="12">
        <v>15183</v>
      </c>
      <c r="D317" s="13">
        <v>59136968.730000004</v>
      </c>
      <c r="E317" s="13">
        <v>7809260.72</v>
      </c>
      <c r="F317" s="23">
        <f t="shared" si="75"/>
        <v>-0.05221319664273892</v>
      </c>
      <c r="G317" s="15"/>
      <c r="H317" s="6">
        <v>8</v>
      </c>
      <c r="I317" s="6">
        <v>2344</v>
      </c>
      <c r="J317" s="7">
        <v>6012590.65</v>
      </c>
      <c r="K317" s="7">
        <v>420230.88</v>
      </c>
      <c r="L317" s="23">
        <f t="shared" si="76"/>
        <v>-0.009182530449252714</v>
      </c>
      <c r="N317" s="6">
        <v>18</v>
      </c>
      <c r="O317" s="6">
        <v>8533</v>
      </c>
      <c r="P317" s="7">
        <v>42324515.24</v>
      </c>
      <c r="Q317" s="7">
        <v>6917933.22</v>
      </c>
      <c r="R317" s="23">
        <f t="shared" si="77"/>
        <v>-0.07251141231734232</v>
      </c>
      <c r="T317" s="6">
        <v>15</v>
      </c>
      <c r="U317" s="6">
        <v>4306</v>
      </c>
      <c r="V317" s="7">
        <v>10799862.84</v>
      </c>
      <c r="W317" s="7">
        <v>471096.62</v>
      </c>
      <c r="X317" s="23">
        <f t="shared" si="78"/>
        <v>0.009991302190458894</v>
      </c>
    </row>
    <row r="318" spans="1:24" ht="12.75">
      <c r="A318" s="5">
        <v>41214</v>
      </c>
      <c r="B318" s="12">
        <v>41</v>
      </c>
      <c r="C318" s="12">
        <v>15143</v>
      </c>
      <c r="D318" s="13">
        <v>61361491.830000006</v>
      </c>
      <c r="E318" s="13">
        <v>8471952.56</v>
      </c>
      <c r="F318" s="23">
        <f t="shared" si="75"/>
        <v>0.047598190397068106</v>
      </c>
      <c r="G318" s="15"/>
      <c r="H318" s="6">
        <v>8</v>
      </c>
      <c r="I318" s="6">
        <v>2367</v>
      </c>
      <c r="J318" s="7">
        <v>5665205.2</v>
      </c>
      <c r="K318" s="7">
        <v>495838.49</v>
      </c>
      <c r="L318" s="23">
        <f t="shared" si="76"/>
        <v>0.03917223195084344</v>
      </c>
      <c r="N318" s="6">
        <v>18</v>
      </c>
      <c r="O318" s="6">
        <v>8469</v>
      </c>
      <c r="P318" s="7">
        <v>45181800.6</v>
      </c>
      <c r="Q318" s="7">
        <v>7338599.45</v>
      </c>
      <c r="R318" s="23">
        <f t="shared" si="77"/>
        <v>0.04346042063058107</v>
      </c>
      <c r="T318" s="6">
        <v>15</v>
      </c>
      <c r="U318" s="6">
        <v>4307</v>
      </c>
      <c r="V318" s="7">
        <v>10514486.03</v>
      </c>
      <c r="W318" s="7">
        <v>637514.62</v>
      </c>
      <c r="X318" s="23">
        <f t="shared" si="78"/>
        <v>0.07051647546032909</v>
      </c>
    </row>
    <row r="319" spans="1:24" ht="12.75">
      <c r="A319" s="5">
        <v>41244</v>
      </c>
      <c r="B319" s="12">
        <v>41</v>
      </c>
      <c r="C319" s="12">
        <v>15064</v>
      </c>
      <c r="D319" s="13">
        <v>61066929.56</v>
      </c>
      <c r="E319" s="13">
        <v>9015513.14</v>
      </c>
      <c r="F319" s="23">
        <f t="shared" si="75"/>
        <v>0.08217869988378625</v>
      </c>
      <c r="G319" s="15"/>
      <c r="H319" s="6">
        <v>8</v>
      </c>
      <c r="I319" s="6">
        <v>2314</v>
      </c>
      <c r="J319" s="7">
        <v>5861804.74</v>
      </c>
      <c r="K319" s="7">
        <v>639644.55</v>
      </c>
      <c r="L319" s="23">
        <f t="shared" si="76"/>
        <v>0.11396209770687107</v>
      </c>
      <c r="N319" s="6">
        <v>18</v>
      </c>
      <c r="O319" s="6">
        <v>8460</v>
      </c>
      <c r="P319" s="7">
        <v>45361593.6</v>
      </c>
      <c r="Q319" s="7">
        <v>7663177.08</v>
      </c>
      <c r="R319" s="23">
        <f t="shared" si="77"/>
        <v>0.07141685372455274</v>
      </c>
      <c r="T319" s="6">
        <v>15</v>
      </c>
      <c r="U319" s="6">
        <v>4290</v>
      </c>
      <c r="V319" s="7">
        <v>9843531.22</v>
      </c>
      <c r="W319" s="7">
        <v>712691.51</v>
      </c>
      <c r="X319" s="23">
        <f t="shared" si="78"/>
        <v>0.11484022489242031</v>
      </c>
    </row>
    <row r="320" spans="1:24" ht="12.75">
      <c r="A320" s="9" t="s">
        <v>31</v>
      </c>
      <c r="B320" s="10">
        <f>AVERAGE(B308:B319)</f>
        <v>40.583333333333336</v>
      </c>
      <c r="C320" s="10">
        <f>AVERAGE(C308:C319)</f>
        <v>14964</v>
      </c>
      <c r="D320" s="11">
        <v>766254007.81</v>
      </c>
      <c r="E320" s="11">
        <v>104259922.16</v>
      </c>
      <c r="F320" s="37">
        <f t="shared" si="75"/>
        <v>0.021523680938942705</v>
      </c>
      <c r="G320" s="15"/>
      <c r="H320" s="10">
        <f>AVERAGE(H308:H319)</f>
        <v>8</v>
      </c>
      <c r="I320" s="10">
        <f>AVERAGE(I308:I319)</f>
        <v>2347.4166666666665</v>
      </c>
      <c r="J320" s="11">
        <f>SUM(J308:J319)</f>
        <v>74551240.64999999</v>
      </c>
      <c r="K320" s="11">
        <f>SUM(K308:K319)</f>
        <v>7436891.660000001</v>
      </c>
      <c r="L320" s="37">
        <f t="shared" si="76"/>
        <v>0.0992571312379407</v>
      </c>
      <c r="N320" s="10">
        <f>AVERAGE(N308:N319)</f>
        <v>18</v>
      </c>
      <c r="O320" s="10">
        <f>AVERAGE(O308:O319)</f>
        <v>8527.333333333334</v>
      </c>
      <c r="P320" s="11">
        <f>SUM(P308:P319)</f>
        <v>558542207.97</v>
      </c>
      <c r="Q320" s="11">
        <f>SUM(Q308:Q319)</f>
        <v>87291451.76</v>
      </c>
      <c r="R320" s="37">
        <f t="shared" si="77"/>
        <v>0.013902297276303245</v>
      </c>
      <c r="T320" s="10">
        <f>AVERAGE(T308:T319)</f>
        <v>14.583333333333334</v>
      </c>
      <c r="U320" s="10">
        <f>AVERAGE(U308:U319)</f>
        <v>4089.25</v>
      </c>
      <c r="V320" s="11">
        <f>SUM(V308:V319)</f>
        <v>133160559.19</v>
      </c>
      <c r="W320" s="11">
        <f>SUM(W308:W319)</f>
        <v>9531578.739999998</v>
      </c>
      <c r="X320" s="37">
        <f t="shared" si="78"/>
        <v>0.013355381797106191</v>
      </c>
    </row>
    <row r="321" spans="1:23" ht="12.75">
      <c r="A321" s="8" t="s">
        <v>21</v>
      </c>
      <c r="D321" s="7">
        <f>D306+D320</f>
        <v>12579226771.43</v>
      </c>
      <c r="E321" s="7">
        <f>E306+E320</f>
        <v>1698242397.0300004</v>
      </c>
      <c r="J321" s="7">
        <f>J306+J320</f>
        <v>1514568251.9600003</v>
      </c>
      <c r="K321" s="7">
        <f>K306+K320</f>
        <v>186492766.73000002</v>
      </c>
      <c r="P321" s="7">
        <f>P306+P320</f>
        <v>8468295206.660001</v>
      </c>
      <c r="Q321" s="7">
        <f>Q306+Q320</f>
        <v>1302134633.62</v>
      </c>
      <c r="V321" s="7">
        <f>V306+V320</f>
        <v>2596198844.81</v>
      </c>
      <c r="W321" s="7">
        <f>W306+W320</f>
        <v>209577616.67999998</v>
      </c>
    </row>
    <row r="323" spans="1:24" ht="12.75">
      <c r="A323" s="5">
        <v>41275</v>
      </c>
      <c r="B323" s="6">
        <v>42</v>
      </c>
      <c r="C323" s="6">
        <v>14819</v>
      </c>
      <c r="D323" s="7">
        <v>59761185.37</v>
      </c>
      <c r="E323" s="7">
        <v>9335441.01</v>
      </c>
      <c r="F323" s="23">
        <f>IF(D308=0,1,((D323-D308)/D308))</f>
        <v>0.014227853964664418</v>
      </c>
      <c r="G323" s="19"/>
      <c r="H323" s="20">
        <v>8</v>
      </c>
      <c r="I323" s="6">
        <v>2283</v>
      </c>
      <c r="J323" s="7">
        <v>5609829.94</v>
      </c>
      <c r="K323" s="7">
        <v>748713.23</v>
      </c>
      <c r="L323" s="23">
        <f>IF(J308=0,1,((J323-J308)/J308))</f>
        <v>-0.03178234217318745</v>
      </c>
      <c r="N323" s="20">
        <v>19</v>
      </c>
      <c r="O323" s="6">
        <v>8508</v>
      </c>
      <c r="P323" s="7">
        <v>44186693.25</v>
      </c>
      <c r="Q323" s="7">
        <v>7740094.87</v>
      </c>
      <c r="R323" s="19">
        <v>0.02859635291415799</v>
      </c>
      <c r="T323" s="21">
        <v>15</v>
      </c>
      <c r="U323" s="6">
        <v>4028</v>
      </c>
      <c r="V323" s="7">
        <v>9964662.18</v>
      </c>
      <c r="W323" s="7">
        <v>846632.91</v>
      </c>
      <c r="X323" s="23">
        <f>IF(V308=0,1,((V323-V308)/V308))</f>
        <v>-0.02025023332895077</v>
      </c>
    </row>
    <row r="324" spans="1:24" ht="12.75">
      <c r="A324" s="5">
        <v>41306</v>
      </c>
      <c r="B324" s="6">
        <v>40</v>
      </c>
      <c r="C324" s="6">
        <v>14758</v>
      </c>
      <c r="D324" s="7">
        <v>57481314.550000004</v>
      </c>
      <c r="E324" s="7">
        <v>8980543.4</v>
      </c>
      <c r="F324" s="23">
        <f aca="true" t="shared" si="79" ref="F324:F335">IF(D309=0,1,((D324-D309)/D309))</f>
        <v>-0.05047257677142911</v>
      </c>
      <c r="G324" s="19"/>
      <c r="H324" s="20">
        <v>8</v>
      </c>
      <c r="I324" s="6">
        <v>2340</v>
      </c>
      <c r="J324" s="7">
        <v>5179464.06</v>
      </c>
      <c r="K324" s="7">
        <v>784220.18</v>
      </c>
      <c r="L324" s="23">
        <f aca="true" t="shared" si="80" ref="L324:L335">IF(J309=0,1,((J324-J309)/J309))</f>
        <v>-0.11887454605243972</v>
      </c>
      <c r="N324" s="20">
        <v>18</v>
      </c>
      <c r="O324" s="6">
        <v>8431</v>
      </c>
      <c r="P324" s="7">
        <v>42594076.36</v>
      </c>
      <c r="Q324" s="7">
        <v>7182796.8</v>
      </c>
      <c r="R324" s="19">
        <v>-0.03987823634727561</v>
      </c>
      <c r="T324" s="21">
        <v>14</v>
      </c>
      <c r="U324" s="6">
        <v>3987</v>
      </c>
      <c r="V324" s="7">
        <v>9707774.13</v>
      </c>
      <c r="W324" s="7">
        <v>1013526.42</v>
      </c>
      <c r="X324" s="23">
        <f aca="true" t="shared" si="81" ref="X324:X335">IF(V309=0,1,((V324-V309)/V309))</f>
        <v>-0.057069349800766625</v>
      </c>
    </row>
    <row r="325" spans="1:24" ht="12.75">
      <c r="A325" s="5">
        <v>41334</v>
      </c>
      <c r="B325" s="6">
        <v>40</v>
      </c>
      <c r="C325" s="6">
        <v>14612</v>
      </c>
      <c r="D325" s="7">
        <v>67739332.84</v>
      </c>
      <c r="E325" s="7">
        <v>11086779.2</v>
      </c>
      <c r="F325" s="23">
        <f t="shared" si="79"/>
        <v>-0.050119115380709234</v>
      </c>
      <c r="G325" s="19"/>
      <c r="H325" s="20">
        <v>8</v>
      </c>
      <c r="I325" s="6">
        <v>2253</v>
      </c>
      <c r="J325" s="7">
        <v>6322986.67</v>
      </c>
      <c r="K325" s="7">
        <v>1004664.04</v>
      </c>
      <c r="L325" s="23">
        <f t="shared" si="80"/>
        <v>-0.07320649997079051</v>
      </c>
      <c r="N325" s="20">
        <v>18</v>
      </c>
      <c r="O325" s="6">
        <v>8365</v>
      </c>
      <c r="P325" s="7">
        <v>50620295.24</v>
      </c>
      <c r="Q325" s="7">
        <v>8783367.57</v>
      </c>
      <c r="R325" s="19">
        <v>-0.046158604346053275</v>
      </c>
      <c r="T325" s="21">
        <v>14</v>
      </c>
      <c r="U325" s="6">
        <v>3994</v>
      </c>
      <c r="V325" s="7">
        <v>10796050.93</v>
      </c>
      <c r="W325" s="7">
        <v>1298747.59</v>
      </c>
      <c r="X325" s="23">
        <f t="shared" si="81"/>
        <v>-0.054730905555430205</v>
      </c>
    </row>
    <row r="326" spans="1:24" ht="12.75">
      <c r="A326" s="5">
        <v>41365</v>
      </c>
      <c r="B326" s="6">
        <v>40</v>
      </c>
      <c r="C326" s="6">
        <v>14632</v>
      </c>
      <c r="D326" s="7">
        <v>61712271.45</v>
      </c>
      <c r="E326" s="7">
        <v>10452978.080000002</v>
      </c>
      <c r="F326" s="23">
        <f t="shared" si="79"/>
        <v>-0.006761225295661054</v>
      </c>
      <c r="G326" s="19"/>
      <c r="H326" s="20">
        <v>8</v>
      </c>
      <c r="I326" s="6">
        <v>2287</v>
      </c>
      <c r="J326" s="7">
        <v>5687546.37</v>
      </c>
      <c r="K326" s="7">
        <v>937452.8</v>
      </c>
      <c r="L326" s="23">
        <f t="shared" si="80"/>
        <v>-0.02008238587372064</v>
      </c>
      <c r="N326" s="20">
        <v>18</v>
      </c>
      <c r="O326" s="6">
        <v>8349</v>
      </c>
      <c r="P326" s="7">
        <v>45256102.730000004</v>
      </c>
      <c r="Q326" s="7">
        <v>8099917.640000001</v>
      </c>
      <c r="R326" s="19">
        <v>-0.011476142246985408</v>
      </c>
      <c r="T326" s="21">
        <v>14</v>
      </c>
      <c r="U326" s="6">
        <v>3996</v>
      </c>
      <c r="V326" s="7">
        <v>10768622.35</v>
      </c>
      <c r="W326" s="7">
        <v>1415607.64</v>
      </c>
      <c r="X326" s="23">
        <f t="shared" si="81"/>
        <v>0.02103626449392783</v>
      </c>
    </row>
    <row r="327" spans="1:24" ht="12.75">
      <c r="A327" s="5">
        <v>41395</v>
      </c>
      <c r="B327" s="6">
        <v>40</v>
      </c>
      <c r="C327" s="6">
        <v>14644</v>
      </c>
      <c r="D327" s="7">
        <v>66138822.52000001</v>
      </c>
      <c r="E327" s="7">
        <v>11486717.06</v>
      </c>
      <c r="F327" s="23">
        <f t="shared" si="79"/>
        <v>0.012821606345004599</v>
      </c>
      <c r="G327" s="19"/>
      <c r="H327" s="20">
        <v>8</v>
      </c>
      <c r="I327" s="6">
        <v>2270</v>
      </c>
      <c r="J327" s="7">
        <v>6086556.73</v>
      </c>
      <c r="K327" s="7">
        <v>1015854.47</v>
      </c>
      <c r="L327" s="23">
        <f t="shared" si="80"/>
        <v>-0.07819321125864816</v>
      </c>
      <c r="N327" s="20">
        <v>18</v>
      </c>
      <c r="O327" s="6">
        <v>8368</v>
      </c>
      <c r="P327" s="7">
        <v>48683400.59</v>
      </c>
      <c r="Q327" s="7">
        <v>8920969.03</v>
      </c>
      <c r="R327" s="19">
        <v>0.03553701602789946</v>
      </c>
      <c r="T327" s="21">
        <v>14</v>
      </c>
      <c r="U327" s="6">
        <v>4006</v>
      </c>
      <c r="V327" s="7">
        <v>11368865.200000001</v>
      </c>
      <c r="W327" s="7">
        <v>1549893.56</v>
      </c>
      <c r="X327" s="23">
        <f t="shared" si="81"/>
        <v>-0.027136959011737138</v>
      </c>
    </row>
    <row r="328" spans="1:24" ht="12.75">
      <c r="A328" s="5">
        <v>41426</v>
      </c>
      <c r="B328" s="6">
        <v>40</v>
      </c>
      <c r="C328" s="6">
        <v>14422</v>
      </c>
      <c r="D328" s="7">
        <v>63694684.260000005</v>
      </c>
      <c r="E328" s="7">
        <v>11352719.94</v>
      </c>
      <c r="F328" s="23">
        <f t="shared" si="79"/>
        <v>0.0085682371445371</v>
      </c>
      <c r="G328" s="19"/>
      <c r="H328" s="20">
        <v>8</v>
      </c>
      <c r="I328" s="6">
        <v>2311</v>
      </c>
      <c r="J328" s="7">
        <v>5608269.54</v>
      </c>
      <c r="K328" s="7">
        <v>939615.86</v>
      </c>
      <c r="L328" s="23">
        <f t="shared" si="80"/>
        <v>-0.11764650048430587</v>
      </c>
      <c r="N328" s="20">
        <v>18</v>
      </c>
      <c r="O328" s="6">
        <v>8098</v>
      </c>
      <c r="P328" s="7">
        <v>46651442.27</v>
      </c>
      <c r="Q328" s="7">
        <v>8770875.23</v>
      </c>
      <c r="R328" s="19">
        <v>-0.00026622462390296913</v>
      </c>
      <c r="T328" s="21">
        <v>14</v>
      </c>
      <c r="U328" s="6">
        <v>4013</v>
      </c>
      <c r="V328" s="7">
        <v>11434972.450000001</v>
      </c>
      <c r="W328" s="7">
        <v>1642228.85</v>
      </c>
      <c r="X328" s="23">
        <f t="shared" si="81"/>
        <v>0.128413808709056</v>
      </c>
    </row>
    <row r="329" spans="1:24" ht="12.75">
      <c r="A329" s="5">
        <v>41456</v>
      </c>
      <c r="B329" s="6">
        <v>39</v>
      </c>
      <c r="C329" s="6">
        <v>14611</v>
      </c>
      <c r="D329" s="7">
        <v>67584793.97999999</v>
      </c>
      <c r="E329" s="7">
        <v>2063938.33</v>
      </c>
      <c r="F329" s="23">
        <f t="shared" si="79"/>
        <v>-0.027195553273296036</v>
      </c>
      <c r="G329" s="19"/>
      <c r="H329" s="20">
        <v>7</v>
      </c>
      <c r="I329" s="6">
        <v>2118</v>
      </c>
      <c r="J329" s="7">
        <v>6085127.59</v>
      </c>
      <c r="K329" s="7">
        <v>15276.1</v>
      </c>
      <c r="L329" s="23">
        <f t="shared" si="80"/>
        <v>-0.12921588355859653</v>
      </c>
      <c r="N329" s="20">
        <v>18</v>
      </c>
      <c r="O329" s="6">
        <v>8484</v>
      </c>
      <c r="P329" s="7">
        <v>49208962.65</v>
      </c>
      <c r="Q329" s="7">
        <v>2017193.71</v>
      </c>
      <c r="R329" s="19">
        <v>-0.0011947624804878034</v>
      </c>
      <c r="T329" s="21">
        <v>14</v>
      </c>
      <c r="U329" s="6">
        <v>4009</v>
      </c>
      <c r="V329" s="7">
        <v>12290703.74</v>
      </c>
      <c r="W329" s="7">
        <v>31468.52</v>
      </c>
      <c r="X329" s="23">
        <f t="shared" si="81"/>
        <v>-0.07017202886503435</v>
      </c>
    </row>
    <row r="330" spans="1:24" ht="12.75">
      <c r="A330" s="5">
        <v>41487</v>
      </c>
      <c r="B330" s="6">
        <v>39</v>
      </c>
      <c r="C330" s="6">
        <v>14671</v>
      </c>
      <c r="D330" s="7">
        <v>67654552.94</v>
      </c>
      <c r="E330" s="7">
        <v>6362211.779999999</v>
      </c>
      <c r="F330" s="23">
        <f t="shared" si="79"/>
        <v>0.004834004435959715</v>
      </c>
      <c r="G330" s="19"/>
      <c r="H330" s="20">
        <v>7</v>
      </c>
      <c r="I330" s="6">
        <v>2074</v>
      </c>
      <c r="J330" s="7">
        <v>5931638.04</v>
      </c>
      <c r="K330" s="7">
        <v>85991.02</v>
      </c>
      <c r="L330" s="23">
        <f t="shared" si="80"/>
        <v>-0.07912088838462045</v>
      </c>
      <c r="N330" s="20">
        <v>18</v>
      </c>
      <c r="O330" s="6">
        <v>8591</v>
      </c>
      <c r="P330" s="7">
        <v>49822241.92</v>
      </c>
      <c r="Q330" s="7">
        <v>6152486.95</v>
      </c>
      <c r="R330" s="19">
        <v>0.02477563475136279</v>
      </c>
      <c r="T330" s="21">
        <v>14</v>
      </c>
      <c r="U330" s="6">
        <v>4006</v>
      </c>
      <c r="V330" s="7">
        <v>11900672.98</v>
      </c>
      <c r="W330" s="7">
        <v>123733.81</v>
      </c>
      <c r="X330" s="23">
        <f t="shared" si="81"/>
        <v>-0.030107814518631815</v>
      </c>
    </row>
    <row r="331" spans="1:24" ht="12.75">
      <c r="A331" s="5">
        <v>41518</v>
      </c>
      <c r="B331" s="6">
        <v>39</v>
      </c>
      <c r="C331" s="6">
        <v>14636</v>
      </c>
      <c r="D331" s="7">
        <v>59589999.949999996</v>
      </c>
      <c r="E331" s="7">
        <v>7001155.260000001</v>
      </c>
      <c r="F331" s="23">
        <f t="shared" si="79"/>
        <v>-0.10424335051912853</v>
      </c>
      <c r="G331" s="19"/>
      <c r="H331" s="20">
        <v>7</v>
      </c>
      <c r="I331" s="6">
        <v>2075</v>
      </c>
      <c r="J331" s="7">
        <v>5421283.51</v>
      </c>
      <c r="K331" s="7">
        <v>152518.44</v>
      </c>
      <c r="L331" s="23">
        <f t="shared" si="80"/>
        <v>-0.14282837748580665</v>
      </c>
      <c r="N331" s="20">
        <v>18</v>
      </c>
      <c r="O331" s="6">
        <v>8574</v>
      </c>
      <c r="P331" s="7">
        <v>43598812.68</v>
      </c>
      <c r="Q331" s="7">
        <v>6634365.15</v>
      </c>
      <c r="R331" s="19">
        <v>-0.09054163966234484</v>
      </c>
      <c r="T331" s="21">
        <v>14</v>
      </c>
      <c r="U331" s="6">
        <v>3987</v>
      </c>
      <c r="V331" s="7">
        <v>10569903.76</v>
      </c>
      <c r="W331" s="7">
        <v>214271.67</v>
      </c>
      <c r="X331" s="23">
        <f t="shared" si="81"/>
        <v>-0.1379127781648946</v>
      </c>
    </row>
    <row r="332" spans="1:24" ht="12.75">
      <c r="A332" s="5">
        <v>41548</v>
      </c>
      <c r="B332" s="6">
        <v>39</v>
      </c>
      <c r="C332" s="6">
        <v>14691</v>
      </c>
      <c r="D332" s="7">
        <v>59553955.46</v>
      </c>
      <c r="E332" s="7">
        <v>7958334.11</v>
      </c>
      <c r="F332" s="23">
        <f t="shared" si="79"/>
        <v>0.007051202301285027</v>
      </c>
      <c r="G332" s="19"/>
      <c r="H332" s="20">
        <v>7</v>
      </c>
      <c r="I332" s="6">
        <v>2055</v>
      </c>
      <c r="J332" s="7">
        <v>5225357.64</v>
      </c>
      <c r="K332" s="7">
        <v>302931.81</v>
      </c>
      <c r="L332" s="23">
        <f t="shared" si="80"/>
        <v>-0.13093075112306218</v>
      </c>
      <c r="N332" s="20">
        <v>18</v>
      </c>
      <c r="O332" s="6">
        <v>8642</v>
      </c>
      <c r="P332" s="7">
        <v>44050781.31</v>
      </c>
      <c r="Q332" s="7">
        <v>7209518.2700000005</v>
      </c>
      <c r="R332" s="19">
        <v>0.04078643453353821</v>
      </c>
      <c r="T332" s="21">
        <v>14</v>
      </c>
      <c r="U332" s="6">
        <v>3994</v>
      </c>
      <c r="V332" s="7">
        <v>10277816.51</v>
      </c>
      <c r="W332" s="7">
        <v>445884.03</v>
      </c>
      <c r="X332" s="23">
        <f t="shared" si="81"/>
        <v>-0.048338237043758614</v>
      </c>
    </row>
    <row r="333" spans="1:24" ht="12.75">
      <c r="A333" s="5">
        <v>41579</v>
      </c>
      <c r="B333" s="6">
        <v>39</v>
      </c>
      <c r="C333" s="6">
        <v>14674</v>
      </c>
      <c r="D333" s="7">
        <v>61548659.629999995</v>
      </c>
      <c r="E333" s="7">
        <v>8883740.86</v>
      </c>
      <c r="F333" s="23">
        <f t="shared" si="79"/>
        <v>0.0030502485258756713</v>
      </c>
      <c r="G333" s="19"/>
      <c r="H333" s="20">
        <v>7</v>
      </c>
      <c r="I333" s="6">
        <v>2036</v>
      </c>
      <c r="J333" s="7">
        <v>5493083.36</v>
      </c>
      <c r="K333" s="7">
        <v>450780.58</v>
      </c>
      <c r="L333" s="23">
        <f t="shared" si="80"/>
        <v>-0.030382278121187888</v>
      </c>
      <c r="N333" s="20">
        <v>18</v>
      </c>
      <c r="O333" s="6">
        <v>8641</v>
      </c>
      <c r="P333" s="7">
        <v>46211593.93</v>
      </c>
      <c r="Q333" s="7">
        <v>7839239.95</v>
      </c>
      <c r="R333" s="19">
        <v>0.022792215368238295</v>
      </c>
      <c r="T333" s="21">
        <v>14</v>
      </c>
      <c r="U333" s="6">
        <v>3997</v>
      </c>
      <c r="V333" s="7">
        <v>9843982.34</v>
      </c>
      <c r="W333" s="7">
        <v>593720.33</v>
      </c>
      <c r="X333" s="23">
        <f t="shared" si="81"/>
        <v>-0.0637695164639445</v>
      </c>
    </row>
    <row r="334" spans="1:24" ht="12.75">
      <c r="A334" s="5">
        <v>41609</v>
      </c>
      <c r="B334" s="6">
        <v>39</v>
      </c>
      <c r="C334" s="6">
        <v>14595</v>
      </c>
      <c r="D334" s="7">
        <v>56248339.510000005</v>
      </c>
      <c r="E334" s="7">
        <v>8614953.42</v>
      </c>
      <c r="F334" s="23">
        <f t="shared" si="79"/>
        <v>-0.07890670260841581</v>
      </c>
      <c r="G334" s="19"/>
      <c r="H334" s="20">
        <v>7</v>
      </c>
      <c r="I334" s="6">
        <v>2008</v>
      </c>
      <c r="J334" s="7">
        <v>4941657.27</v>
      </c>
      <c r="K334" s="7">
        <v>492964.51</v>
      </c>
      <c r="L334" s="23">
        <f t="shared" si="80"/>
        <v>-0.15697340850012698</v>
      </c>
      <c r="N334" s="20">
        <v>18</v>
      </c>
      <c r="O334" s="6">
        <v>8589</v>
      </c>
      <c r="P334" s="7">
        <v>42198393.96</v>
      </c>
      <c r="Q334" s="7">
        <v>7481007.68</v>
      </c>
      <c r="R334" s="19">
        <v>-0.06973299192028387</v>
      </c>
      <c r="T334" s="21">
        <v>14</v>
      </c>
      <c r="U334" s="6">
        <v>3998</v>
      </c>
      <c r="V334" s="7">
        <v>9108288.28</v>
      </c>
      <c r="W334" s="7">
        <v>640981.23</v>
      </c>
      <c r="X334" s="23">
        <f t="shared" si="81"/>
        <v>-0.07469300635793598</v>
      </c>
    </row>
    <row r="335" spans="1:24" ht="12.75">
      <c r="A335" s="22" t="s">
        <v>32</v>
      </c>
      <c r="B335" s="10">
        <f>AVERAGE(B323:B334)</f>
        <v>39.666666666666664</v>
      </c>
      <c r="C335" s="10">
        <f>AVERAGE(C323:C334)</f>
        <v>14647.083333333334</v>
      </c>
      <c r="D335" s="11">
        <v>748707912.46</v>
      </c>
      <c r="E335" s="11">
        <v>103579512.45</v>
      </c>
      <c r="F335" s="37">
        <f t="shared" si="79"/>
        <v>-0.022898536478977383</v>
      </c>
      <c r="G335" s="19"/>
      <c r="H335" s="10">
        <f>AVERAGE(H323:H334)</f>
        <v>7.5</v>
      </c>
      <c r="I335" s="10">
        <f>AVERAGE(I323:I334)</f>
        <v>2175.8333333333335</v>
      </c>
      <c r="J335" s="11">
        <f>SUM(J323:J334)</f>
        <v>67592800.72</v>
      </c>
      <c r="K335" s="11">
        <f>SUM(K323:K334)</f>
        <v>6930983.039999999</v>
      </c>
      <c r="L335" s="37">
        <f t="shared" si="80"/>
        <v>-0.09333768116171509</v>
      </c>
      <c r="N335" s="10">
        <f>AVERAGE(N323:N334)</f>
        <v>18.083333333333332</v>
      </c>
      <c r="O335" s="10">
        <f>AVERAGE(O323:O334)</f>
        <v>8470</v>
      </c>
      <c r="P335" s="11">
        <f>SUM(P323:P334)</f>
        <v>553082796.89</v>
      </c>
      <c r="Q335" s="11">
        <f>SUM(Q323:Q334)</f>
        <v>86831832.85</v>
      </c>
      <c r="R335" s="19">
        <v>-0.009774393057674299</v>
      </c>
      <c r="T335" s="10">
        <f>AVERAGE(T323:T334)</f>
        <v>14.083333333333334</v>
      </c>
      <c r="U335" s="10">
        <f>AVERAGE(U323:U334)</f>
        <v>4001.25</v>
      </c>
      <c r="V335" s="11">
        <f>SUM(V323:V334)</f>
        <v>128032314.85000002</v>
      </c>
      <c r="W335" s="11">
        <f>SUM(W323:W334)</f>
        <v>9816696.559999999</v>
      </c>
      <c r="X335" s="37">
        <f t="shared" si="81"/>
        <v>-0.03851173629184557</v>
      </c>
    </row>
    <row r="336" spans="1:23" ht="12.75">
      <c r="A336" s="8" t="s">
        <v>21</v>
      </c>
      <c r="D336" s="7">
        <f>D321+D335</f>
        <v>13327934683.89</v>
      </c>
      <c r="E336" s="7">
        <f>E321+E335</f>
        <v>1801821909.4800005</v>
      </c>
      <c r="J336" s="7">
        <f>J321+J335</f>
        <v>1582161052.6800003</v>
      </c>
      <c r="K336" s="7">
        <f>K321+K335</f>
        <v>193423749.77</v>
      </c>
      <c r="P336" s="7">
        <f>P321+P335</f>
        <v>9021378003.550001</v>
      </c>
      <c r="Q336" s="7">
        <f>Q321+Q335</f>
        <v>1388966466.4699998</v>
      </c>
      <c r="V336" s="7">
        <f>V321+V335</f>
        <v>2724231159.66</v>
      </c>
      <c r="W336" s="7">
        <f>W321+W335</f>
        <v>219394313.23999998</v>
      </c>
    </row>
    <row r="338" spans="1:24" ht="12.75">
      <c r="A338" s="5">
        <v>41640</v>
      </c>
      <c r="B338" s="6">
        <v>38</v>
      </c>
      <c r="C338" s="6">
        <v>14495</v>
      </c>
      <c r="D338" s="7">
        <v>54209394.57</v>
      </c>
      <c r="E338" s="7">
        <v>8701951.14</v>
      </c>
      <c r="F338" s="23">
        <f>IF(D323=0,1,((D338-D323)/D323))</f>
        <v>-0.09289960976555504</v>
      </c>
      <c r="G338"/>
      <c r="H338" s="6">
        <v>6</v>
      </c>
      <c r="I338" s="6">
        <v>1968</v>
      </c>
      <c r="J338" s="7">
        <v>4661305.48</v>
      </c>
      <c r="K338" s="7">
        <v>534571.96</v>
      </c>
      <c r="L338" s="23">
        <f>IF(J323=0,1,((J338-J323)/J323))</f>
        <v>-0.1690825693728605</v>
      </c>
      <c r="M338"/>
      <c r="N338" s="6">
        <v>18</v>
      </c>
      <c r="O338" s="6">
        <v>8534</v>
      </c>
      <c r="P338" s="7">
        <v>40755938.16</v>
      </c>
      <c r="Q338" s="7">
        <v>7443166.83</v>
      </c>
      <c r="R338" s="23">
        <f>IF(P323=0,1,((P338-P323)/P323))</f>
        <v>-0.07764226824101628</v>
      </c>
      <c r="S338"/>
      <c r="T338" s="21">
        <v>14</v>
      </c>
      <c r="U338" s="6">
        <v>3993</v>
      </c>
      <c r="V338" s="7">
        <v>8792150.93</v>
      </c>
      <c r="W338" s="7">
        <v>724212.35</v>
      </c>
      <c r="X338" s="23">
        <f>IF(V323=0,1,((V338-V323)/V323))</f>
        <v>-0.11766693429440475</v>
      </c>
    </row>
    <row r="339" spans="1:24" ht="12.75">
      <c r="A339" s="5">
        <v>41671</v>
      </c>
      <c r="B339" s="6">
        <v>38</v>
      </c>
      <c r="C339" s="6">
        <v>14431</v>
      </c>
      <c r="D339" s="7">
        <v>58417201.81</v>
      </c>
      <c r="E339" s="7">
        <v>9764043.75</v>
      </c>
      <c r="F339" s="23">
        <f aca="true" t="shared" si="82" ref="F339:F350">IF(D324=0,1,((D339-D324)/D324))</f>
        <v>0.016281591110549817</v>
      </c>
      <c r="G339" s="19"/>
      <c r="H339" s="6">
        <v>6</v>
      </c>
      <c r="I339" s="6">
        <v>1973</v>
      </c>
      <c r="J339" s="7">
        <v>5167672.92</v>
      </c>
      <c r="K339" s="7">
        <v>723627.93</v>
      </c>
      <c r="L339" s="23">
        <f aca="true" t="shared" si="83" ref="L339:L350">IF(J324=0,1,((J339-J324)/J324))</f>
        <v>-0.0022765173893299815</v>
      </c>
      <c r="M339"/>
      <c r="N339" s="6">
        <v>18</v>
      </c>
      <c r="O339" s="6">
        <v>8477</v>
      </c>
      <c r="P339" s="7">
        <v>43355962.48</v>
      </c>
      <c r="Q339" s="7">
        <v>8010561.34</v>
      </c>
      <c r="R339" s="23">
        <f aca="true" t="shared" si="84" ref="R339:R350">IF(P324=0,1,((P339-P324)/P324))</f>
        <v>0.01788713795694565</v>
      </c>
      <c r="S339"/>
      <c r="T339" s="21">
        <v>14</v>
      </c>
      <c r="U339" s="6">
        <v>3981</v>
      </c>
      <c r="V339" s="7">
        <v>9893566.41</v>
      </c>
      <c r="W339" s="7">
        <v>1029854.48</v>
      </c>
      <c r="X339" s="23">
        <f aca="true" t="shared" si="85" ref="X339:X350">IF(V324=0,1,((V339-V324)/V324))</f>
        <v>0.01913850461619664</v>
      </c>
    </row>
    <row r="340" spans="1:24" ht="12.75">
      <c r="A340" s="5">
        <v>41699</v>
      </c>
      <c r="B340" s="6">
        <v>38</v>
      </c>
      <c r="C340" s="6">
        <v>14374</v>
      </c>
      <c r="D340" s="7">
        <v>66981976.19</v>
      </c>
      <c r="E340" s="7">
        <v>11643894.07</v>
      </c>
      <c r="F340" s="23">
        <f t="shared" si="82"/>
        <v>-0.011180456291013064</v>
      </c>
      <c r="G340" s="19"/>
      <c r="H340" s="6">
        <v>6</v>
      </c>
      <c r="I340" s="6">
        <v>1945</v>
      </c>
      <c r="J340" s="7">
        <v>5942088.67</v>
      </c>
      <c r="K340" s="7">
        <v>916417.82</v>
      </c>
      <c r="L340" s="23">
        <f t="shared" si="83"/>
        <v>-0.06024020291031232</v>
      </c>
      <c r="M340"/>
      <c r="N340" s="6">
        <v>18</v>
      </c>
      <c r="O340" s="6">
        <v>8446</v>
      </c>
      <c r="P340" s="7">
        <v>50392238.61</v>
      </c>
      <c r="Q340" s="7">
        <v>9462617.02</v>
      </c>
      <c r="R340" s="23">
        <f t="shared" si="84"/>
        <v>-0.0045052410089420625</v>
      </c>
      <c r="S340"/>
      <c r="T340" s="21">
        <v>14</v>
      </c>
      <c r="U340" s="6">
        <v>3983</v>
      </c>
      <c r="V340" s="7">
        <v>10647648.91</v>
      </c>
      <c r="W340" s="7">
        <v>1264859.23</v>
      </c>
      <c r="X340" s="23">
        <f t="shared" si="85"/>
        <v>-0.013745954049514618</v>
      </c>
    </row>
    <row r="341" spans="1:24" ht="12.75">
      <c r="A341" s="5">
        <v>41730</v>
      </c>
      <c r="B341" s="6">
        <v>38</v>
      </c>
      <c r="C341" s="6">
        <v>14209</v>
      </c>
      <c r="D341" s="7">
        <v>60718054.66</v>
      </c>
      <c r="E341" s="7">
        <v>10772200.94</v>
      </c>
      <c r="F341" s="23">
        <f t="shared" si="82"/>
        <v>-0.016110520106289272</v>
      </c>
      <c r="G341" s="19"/>
      <c r="H341" s="6">
        <v>6</v>
      </c>
      <c r="I341" s="6">
        <v>1942</v>
      </c>
      <c r="J341" s="7">
        <v>5273731.78</v>
      </c>
      <c r="K341" s="7">
        <v>858779.97</v>
      </c>
      <c r="L341" s="23">
        <f t="shared" si="83"/>
        <v>-0.07275801603706307</v>
      </c>
      <c r="M341"/>
      <c r="N341" s="6">
        <v>18</v>
      </c>
      <c r="O341" s="6">
        <v>8319</v>
      </c>
      <c r="P341" s="7">
        <v>45897601.61</v>
      </c>
      <c r="Q341" s="7">
        <v>8694353.37</v>
      </c>
      <c r="R341" s="23">
        <f t="shared" si="84"/>
        <v>0.014174859108553981</v>
      </c>
      <c r="S341"/>
      <c r="T341" s="21">
        <v>14</v>
      </c>
      <c r="U341" s="6">
        <v>3948</v>
      </c>
      <c r="V341" s="7">
        <v>9546721.27</v>
      </c>
      <c r="W341" s="7">
        <v>1219067.6</v>
      </c>
      <c r="X341" s="23">
        <f t="shared" si="85"/>
        <v>-0.11346865367602013</v>
      </c>
    </row>
    <row r="342" spans="1:24" ht="12.75">
      <c r="A342" s="5">
        <v>41760</v>
      </c>
      <c r="B342" s="6">
        <v>38</v>
      </c>
      <c r="C342" s="6">
        <v>14372</v>
      </c>
      <c r="D342" s="7">
        <v>66607107.809999995</v>
      </c>
      <c r="E342" s="7">
        <v>11964238.71</v>
      </c>
      <c r="F342" s="23">
        <f t="shared" si="82"/>
        <v>0.007080339083121375</v>
      </c>
      <c r="G342" s="19"/>
      <c r="H342" s="6">
        <v>6</v>
      </c>
      <c r="I342" s="6">
        <v>1939</v>
      </c>
      <c r="J342" s="7">
        <v>5548434.34</v>
      </c>
      <c r="K342" s="7">
        <v>938234.19</v>
      </c>
      <c r="L342" s="23">
        <f t="shared" si="83"/>
        <v>-0.0884116280963343</v>
      </c>
      <c r="N342" s="6">
        <v>18</v>
      </c>
      <c r="O342" s="6">
        <v>8479</v>
      </c>
      <c r="P342" s="7">
        <v>50285454.18</v>
      </c>
      <c r="Q342" s="7">
        <v>9553271.63</v>
      </c>
      <c r="R342" s="23">
        <f t="shared" si="84"/>
        <v>0.03290759418168237</v>
      </c>
      <c r="T342" s="21">
        <v>14</v>
      </c>
      <c r="U342" s="6">
        <v>3954</v>
      </c>
      <c r="V342" s="7">
        <v>10773219.29</v>
      </c>
      <c r="W342" s="7">
        <v>1472732.89</v>
      </c>
      <c r="X342" s="23">
        <f t="shared" si="85"/>
        <v>-0.052392732213941806</v>
      </c>
    </row>
    <row r="343" spans="1:24" ht="12.75">
      <c r="A343" s="5">
        <v>41791</v>
      </c>
      <c r="B343" s="6">
        <v>38</v>
      </c>
      <c r="C343" s="6">
        <v>14405</v>
      </c>
      <c r="D343" s="7">
        <v>61532900.65</v>
      </c>
      <c r="E343" s="7">
        <v>11146973.51</v>
      </c>
      <c r="F343" s="23">
        <f t="shared" si="82"/>
        <v>-0.03393978061302045</v>
      </c>
      <c r="G343" s="19"/>
      <c r="H343" s="6">
        <v>6</v>
      </c>
      <c r="I343" s="6">
        <v>1937</v>
      </c>
      <c r="J343" s="7">
        <v>5116882.65</v>
      </c>
      <c r="K343" s="7">
        <v>886770.73</v>
      </c>
      <c r="L343" s="23">
        <f t="shared" si="83"/>
        <v>-0.08761827271233466</v>
      </c>
      <c r="N343" s="6">
        <v>18</v>
      </c>
      <c r="O343" s="6">
        <v>8537</v>
      </c>
      <c r="P343" s="7">
        <v>45833647.56</v>
      </c>
      <c r="Q343" s="7">
        <v>8737904.68</v>
      </c>
      <c r="R343" s="23">
        <f t="shared" si="84"/>
        <v>-0.01752989125752919</v>
      </c>
      <c r="T343" s="21">
        <v>14</v>
      </c>
      <c r="U343" s="6">
        <v>3931</v>
      </c>
      <c r="V343" s="7">
        <v>10582370.44</v>
      </c>
      <c r="W343" s="7">
        <v>1522298.1</v>
      </c>
      <c r="X343" s="23">
        <f t="shared" si="85"/>
        <v>-0.0745609150986631</v>
      </c>
    </row>
    <row r="344" spans="1:24" ht="12.75">
      <c r="A344" s="5">
        <v>41834</v>
      </c>
      <c r="B344" s="6">
        <v>36</v>
      </c>
      <c r="C344" s="6">
        <v>14139</v>
      </c>
      <c r="D344" s="7">
        <v>67988092.81</v>
      </c>
      <c r="E344" s="7">
        <v>2120858.4699999997</v>
      </c>
      <c r="F344" s="23">
        <f t="shared" si="82"/>
        <v>0.005967301315135461</v>
      </c>
      <c r="G344" s="19"/>
      <c r="H344" s="6">
        <v>6</v>
      </c>
      <c r="I344" s="6">
        <v>1957</v>
      </c>
      <c r="J344" s="7">
        <v>5581309.49</v>
      </c>
      <c r="K344" s="7">
        <v>14739.22</v>
      </c>
      <c r="L344" s="23">
        <f t="shared" si="83"/>
        <v>-0.08279499362148948</v>
      </c>
      <c r="N344" s="6">
        <v>18</v>
      </c>
      <c r="O344" s="6">
        <v>8542</v>
      </c>
      <c r="P344" s="7">
        <v>50548016.23</v>
      </c>
      <c r="Q344" s="7">
        <v>2075818.2</v>
      </c>
      <c r="R344" s="23">
        <f t="shared" si="84"/>
        <v>0.02721157910854677</v>
      </c>
      <c r="T344" s="21">
        <v>12</v>
      </c>
      <c r="U344" s="6">
        <v>3640</v>
      </c>
      <c r="V344" s="7">
        <v>11858767.09</v>
      </c>
      <c r="W344" s="7">
        <v>30301.05</v>
      </c>
      <c r="X344" s="23">
        <f t="shared" si="85"/>
        <v>-0.03514336193738572</v>
      </c>
    </row>
    <row r="345" spans="1:24" ht="12.75">
      <c r="A345" s="5">
        <v>41852</v>
      </c>
      <c r="B345" s="6">
        <v>36</v>
      </c>
      <c r="C345" s="6">
        <v>14137</v>
      </c>
      <c r="D345" s="7">
        <v>70128576.65</v>
      </c>
      <c r="E345" s="7">
        <v>6960936.33</v>
      </c>
      <c r="F345" s="23">
        <f t="shared" si="82"/>
        <v>0.03656847325846816</v>
      </c>
      <c r="G345" s="19"/>
      <c r="H345" s="6">
        <v>6</v>
      </c>
      <c r="I345" s="6">
        <v>1951</v>
      </c>
      <c r="J345" s="7">
        <v>5760915.4</v>
      </c>
      <c r="K345" s="7">
        <v>75721.82</v>
      </c>
      <c r="L345" s="23">
        <f t="shared" si="83"/>
        <v>-0.028781702263140734</v>
      </c>
      <c r="N345" s="6">
        <v>18</v>
      </c>
      <c r="O345" s="6">
        <v>8548</v>
      </c>
      <c r="P345" s="7">
        <v>52865632.75</v>
      </c>
      <c r="Q345" s="7">
        <v>6768050.37</v>
      </c>
      <c r="R345" s="23">
        <f t="shared" si="84"/>
        <v>0.06108498358798861</v>
      </c>
      <c r="T345" s="21">
        <v>12</v>
      </c>
      <c r="U345" s="6">
        <v>3638</v>
      </c>
      <c r="V345" s="7">
        <v>11502028.5</v>
      </c>
      <c r="W345" s="7">
        <v>117164.14</v>
      </c>
      <c r="X345" s="23">
        <f t="shared" si="85"/>
        <v>-0.0334976417442907</v>
      </c>
    </row>
    <row r="346" spans="1:24" ht="12.75">
      <c r="A346" s="5">
        <v>41883</v>
      </c>
      <c r="B346" s="6">
        <v>36</v>
      </c>
      <c r="C346" s="6">
        <v>13837</v>
      </c>
      <c r="D346" s="7">
        <v>60751742.2</v>
      </c>
      <c r="E346" s="7">
        <v>7266130.17</v>
      </c>
      <c r="F346" s="23">
        <f t="shared" si="82"/>
        <v>0.019495590719496345</v>
      </c>
      <c r="H346" s="6">
        <v>6</v>
      </c>
      <c r="I346" s="6">
        <v>1954</v>
      </c>
      <c r="J346" s="7">
        <v>4853096.15</v>
      </c>
      <c r="K346" s="7">
        <v>135693.46</v>
      </c>
      <c r="L346" s="23">
        <f t="shared" si="83"/>
        <v>-0.10480679694244573</v>
      </c>
      <c r="N346" s="6">
        <v>18</v>
      </c>
      <c r="O346" s="6">
        <v>8541</v>
      </c>
      <c r="P346" s="7">
        <v>45009848.59</v>
      </c>
      <c r="Q346" s="7">
        <v>6878304.03</v>
      </c>
      <c r="R346" s="23">
        <f t="shared" si="84"/>
        <v>0.032364090287423944</v>
      </c>
      <c r="T346" s="21">
        <v>12</v>
      </c>
      <c r="U346" s="6">
        <v>3639</v>
      </c>
      <c r="V346" s="7">
        <v>10888797.46</v>
      </c>
      <c r="W346" s="7">
        <v>252132.68</v>
      </c>
      <c r="X346" s="23">
        <f t="shared" si="85"/>
        <v>0.030169971954408896</v>
      </c>
    </row>
    <row r="347" spans="1:24" ht="12.75">
      <c r="A347" s="5">
        <v>41913</v>
      </c>
      <c r="B347" s="6">
        <v>36</v>
      </c>
      <c r="C347" s="6">
        <v>14085</v>
      </c>
      <c r="D347" s="7">
        <v>63225134.39</v>
      </c>
      <c r="E347" s="7">
        <v>8518830.49</v>
      </c>
      <c r="F347" s="23">
        <f t="shared" si="82"/>
        <v>0.061644586016889893</v>
      </c>
      <c r="H347" s="6">
        <v>6</v>
      </c>
      <c r="I347" s="6">
        <v>1933</v>
      </c>
      <c r="J347" s="7">
        <v>5200340.22</v>
      </c>
      <c r="K347" s="7">
        <v>293461.66</v>
      </c>
      <c r="L347" s="23">
        <f t="shared" si="83"/>
        <v>-0.0047876952590751145</v>
      </c>
      <c r="N347" s="6">
        <v>18</v>
      </c>
      <c r="O347" s="6">
        <v>8528</v>
      </c>
      <c r="P347" s="7">
        <v>47532556.35</v>
      </c>
      <c r="Q347" s="7">
        <v>7760425.93</v>
      </c>
      <c r="R347" s="23">
        <f t="shared" si="84"/>
        <v>0.0790400291767265</v>
      </c>
      <c r="T347" s="21">
        <v>12</v>
      </c>
      <c r="U347" s="6">
        <v>3624</v>
      </c>
      <c r="V347" s="7">
        <v>10492237.82</v>
      </c>
      <c r="W347" s="7">
        <v>464942.9</v>
      </c>
      <c r="X347" s="23">
        <f t="shared" si="85"/>
        <v>0.020862535324635847</v>
      </c>
    </row>
    <row r="348" spans="1:24" ht="12.75">
      <c r="A348" s="5">
        <v>41957</v>
      </c>
      <c r="B348" s="6">
        <v>36</v>
      </c>
      <c r="C348" s="6">
        <v>13897</v>
      </c>
      <c r="D348" s="7">
        <v>58412855.13</v>
      </c>
      <c r="E348" s="7">
        <v>8436026.67</v>
      </c>
      <c r="F348" s="23">
        <f t="shared" si="82"/>
        <v>-0.05094838001104968</v>
      </c>
      <c r="H348" s="6">
        <v>6</v>
      </c>
      <c r="I348" s="6">
        <v>1930</v>
      </c>
      <c r="J348" s="7">
        <v>4650960.95</v>
      </c>
      <c r="K348" s="7">
        <v>332860.85</v>
      </c>
      <c r="L348" s="23">
        <f t="shared" si="83"/>
        <v>-0.15330595856823118</v>
      </c>
      <c r="N348" s="6">
        <v>18</v>
      </c>
      <c r="O348" s="6">
        <v>8343</v>
      </c>
      <c r="P348" s="7">
        <v>44786826.08</v>
      </c>
      <c r="Q348" s="7">
        <v>7557791.76</v>
      </c>
      <c r="R348" s="23">
        <f t="shared" si="84"/>
        <v>-0.030831393787416186</v>
      </c>
      <c r="T348" s="21">
        <v>12</v>
      </c>
      <c r="U348" s="6">
        <v>3624</v>
      </c>
      <c r="V348" s="7">
        <v>8975068.1</v>
      </c>
      <c r="W348" s="7">
        <v>545374.09</v>
      </c>
      <c r="X348" s="23">
        <f t="shared" si="85"/>
        <v>-0.08826856956754763</v>
      </c>
    </row>
    <row r="349" spans="1:24" ht="12.75">
      <c r="A349" s="5">
        <v>41987</v>
      </c>
      <c r="B349" s="6">
        <v>36</v>
      </c>
      <c r="C349" s="6">
        <v>13635</v>
      </c>
      <c r="D349" s="7">
        <v>56924711.73</v>
      </c>
      <c r="E349" s="7">
        <v>8837343.5</v>
      </c>
      <c r="F349" s="23">
        <f t="shared" si="82"/>
        <v>0.01202474999070406</v>
      </c>
      <c r="H349" s="6">
        <v>6</v>
      </c>
      <c r="I349" s="6">
        <v>1888</v>
      </c>
      <c r="J349" s="7">
        <v>4559153.69</v>
      </c>
      <c r="K349" s="7">
        <v>441092.34</v>
      </c>
      <c r="L349" s="23">
        <f t="shared" si="83"/>
        <v>-0.0774039070499924</v>
      </c>
      <c r="N349" s="6">
        <v>18</v>
      </c>
      <c r="O349" s="6">
        <v>8176</v>
      </c>
      <c r="P349" s="7">
        <v>43335170.06</v>
      </c>
      <c r="Q349" s="7">
        <v>7698962.7</v>
      </c>
      <c r="R349" s="23">
        <f t="shared" si="84"/>
        <v>0.026938847508688493</v>
      </c>
      <c r="T349" s="21">
        <v>12</v>
      </c>
      <c r="U349" s="6">
        <v>3571</v>
      </c>
      <c r="V349" s="7">
        <v>9030387.98</v>
      </c>
      <c r="W349" s="7">
        <v>697288.46</v>
      </c>
      <c r="X349" s="23">
        <f t="shared" si="85"/>
        <v>-0.008552682744029143</v>
      </c>
    </row>
    <row r="350" spans="1:24" s="22" customFormat="1" ht="12.75">
      <c r="A350" s="22" t="s">
        <v>33</v>
      </c>
      <c r="B350" s="10">
        <f>AVERAGE(B338:B349)</f>
        <v>37</v>
      </c>
      <c r="C350" s="10">
        <f>AVERAGE(C338:C349)</f>
        <v>14168</v>
      </c>
      <c r="D350" s="11">
        <v>745897748.6</v>
      </c>
      <c r="E350" s="11">
        <v>106133427.75</v>
      </c>
      <c r="F350" s="37">
        <f t="shared" si="82"/>
        <v>-0.0037533513580306236</v>
      </c>
      <c r="H350" s="10">
        <f>AVERAGE(H338:H349)</f>
        <v>6</v>
      </c>
      <c r="I350" s="10">
        <f>AVERAGE(I338:I349)</f>
        <v>1943.0833333333333</v>
      </c>
      <c r="J350" s="11">
        <f>SUM(J338:J349)</f>
        <v>62315891.74</v>
      </c>
      <c r="K350" s="11">
        <f>SUM(K338:K349)</f>
        <v>6151971.949999999</v>
      </c>
      <c r="L350" s="37">
        <f t="shared" si="83"/>
        <v>-0.07806909794815789</v>
      </c>
      <c r="N350" s="10">
        <f>AVERAGE(N338:N349)</f>
        <v>18</v>
      </c>
      <c r="O350" s="10">
        <f>AVERAGE(O338:O349)</f>
        <v>8455.833333333334</v>
      </c>
      <c r="P350" s="11">
        <f>SUM(P338:P349)</f>
        <v>560598892.6600001</v>
      </c>
      <c r="Q350" s="11">
        <f>SUM(Q338:Q349)</f>
        <v>90641227.86000001</v>
      </c>
      <c r="R350" s="37">
        <f t="shared" si="84"/>
        <v>0.013589458598718521</v>
      </c>
      <c r="S350" s="11"/>
      <c r="T350" s="10">
        <f>AVERAGE(T338:T349)</f>
        <v>13</v>
      </c>
      <c r="U350" s="10">
        <f>AVERAGE(U338:U349)</f>
        <v>3793.8333333333335</v>
      </c>
      <c r="V350" s="11">
        <f>SUM(V338:V349)</f>
        <v>122982964.19999997</v>
      </c>
      <c r="W350" s="11">
        <f>SUM(W338:W349)</f>
        <v>9340227.969999999</v>
      </c>
      <c r="X350" s="37">
        <f t="shared" si="85"/>
        <v>-0.039438095420798756</v>
      </c>
    </row>
    <row r="351" spans="1:23" ht="12.75">
      <c r="A351" s="8" t="s">
        <v>21</v>
      </c>
      <c r="D351" s="7">
        <f>D336+D350</f>
        <v>14073832432.49</v>
      </c>
      <c r="E351" s="7">
        <f>E336+E350</f>
        <v>1907955337.2300005</v>
      </c>
      <c r="J351" s="7">
        <f>J336+J350</f>
        <v>1644476944.4200003</v>
      </c>
      <c r="K351" s="7">
        <f>K336+K350</f>
        <v>199575721.72</v>
      </c>
      <c r="L351" s="25"/>
      <c r="P351" s="7">
        <f>P336+P350</f>
        <v>9581976896.210001</v>
      </c>
      <c r="Q351" s="7">
        <f>Q336+Q350</f>
        <v>1479607694.33</v>
      </c>
      <c r="V351" s="7">
        <f>V336+V350</f>
        <v>2847214123.8599997</v>
      </c>
      <c r="W351" s="7">
        <f>W336+W350</f>
        <v>228734541.20999998</v>
      </c>
    </row>
    <row r="353" spans="1:24" ht="12.75">
      <c r="A353" s="5">
        <v>42019</v>
      </c>
      <c r="B353" s="6">
        <v>36</v>
      </c>
      <c r="C353" s="6">
        <v>13943</v>
      </c>
      <c r="D353" s="7">
        <v>62483478.39999999</v>
      </c>
      <c r="E353" s="7">
        <v>10154783.48</v>
      </c>
      <c r="F353" s="23">
        <f>IF(D338=0,1,((D353-D338)/D338))</f>
        <v>0.15263191732045184</v>
      </c>
      <c r="G353"/>
      <c r="H353" s="6">
        <v>6</v>
      </c>
      <c r="I353" s="6">
        <v>1931</v>
      </c>
      <c r="J353" s="7">
        <v>5265935.05</v>
      </c>
      <c r="K353" s="7">
        <v>580910.63</v>
      </c>
      <c r="L353" s="23">
        <f>IF(J338=0,1,((J353-J338)/J338))</f>
        <v>0.12971249633697024</v>
      </c>
      <c r="M353"/>
      <c r="N353" s="6">
        <v>18</v>
      </c>
      <c r="O353" s="6">
        <v>8378</v>
      </c>
      <c r="P353" s="7">
        <v>47959507.66</v>
      </c>
      <c r="Q353" s="7">
        <v>8743663.65</v>
      </c>
      <c r="R353" s="23">
        <f>IF(P338=0,1,((P353-P338)/P338))</f>
        <v>0.17674895549502917</v>
      </c>
      <c r="S353"/>
      <c r="T353" s="21">
        <v>12</v>
      </c>
      <c r="U353" s="6">
        <v>3634</v>
      </c>
      <c r="V353" s="7">
        <v>9258035.69</v>
      </c>
      <c r="W353" s="7">
        <v>830209.2</v>
      </c>
      <c r="X353" s="23">
        <f>IF(V338=0,1,((V353-V338)/V338))</f>
        <v>0.052988712740398757</v>
      </c>
    </row>
    <row r="354" spans="1:24" ht="12.75">
      <c r="A354" s="5">
        <v>42036</v>
      </c>
      <c r="B354" s="6">
        <v>36</v>
      </c>
      <c r="C354" s="6">
        <v>13884</v>
      </c>
      <c r="D354" s="7">
        <v>56831560.260000005</v>
      </c>
      <c r="E354" s="7">
        <v>9636947.590000002</v>
      </c>
      <c r="F354" s="23">
        <f aca="true" t="shared" si="86" ref="F354:F365">IF(D339=0,1,((D354-D339)/D339))</f>
        <v>-0.027143401273433863</v>
      </c>
      <c r="G354"/>
      <c r="H354" s="6">
        <v>6</v>
      </c>
      <c r="I354" s="6">
        <v>1913</v>
      </c>
      <c r="J354" s="7">
        <v>4647612.66</v>
      </c>
      <c r="K354" s="7">
        <v>638254.22</v>
      </c>
      <c r="L354" s="23">
        <f aca="true" t="shared" si="87" ref="L354:L365">IF(J339=0,1,((J354-J339)/J339))</f>
        <v>-0.10063722454013203</v>
      </c>
      <c r="M354"/>
      <c r="N354" s="6">
        <v>18</v>
      </c>
      <c r="O354" s="6">
        <v>8345</v>
      </c>
      <c r="P354" s="7">
        <v>43220657.75</v>
      </c>
      <c r="Q354" s="7">
        <v>8029933.19</v>
      </c>
      <c r="R354" s="23">
        <f aca="true" t="shared" si="88" ref="R354:R365">IF(P339=0,1,((P354-P339)/P339))</f>
        <v>-0.0031207871365423493</v>
      </c>
      <c r="S354"/>
      <c r="T354" s="21">
        <v>12</v>
      </c>
      <c r="U354" s="6">
        <v>3626</v>
      </c>
      <c r="V354" s="7">
        <v>8963289.85</v>
      </c>
      <c r="W354" s="7">
        <v>968760.18</v>
      </c>
      <c r="X354" s="23">
        <f aca="true" t="shared" si="89" ref="X354:X365">IF(V339=0,1,((V354-V339)/V339))</f>
        <v>-0.09402843438334998</v>
      </c>
    </row>
    <row r="355" spans="1:24" ht="12.75">
      <c r="A355" s="5">
        <v>42064</v>
      </c>
      <c r="B355" s="6">
        <v>36</v>
      </c>
      <c r="C355" s="6">
        <v>13936</v>
      </c>
      <c r="D355" s="7">
        <v>69157137.72</v>
      </c>
      <c r="E355" s="7">
        <v>11973314.52</v>
      </c>
      <c r="F355" s="23">
        <f t="shared" si="86"/>
        <v>0.03247383331644282</v>
      </c>
      <c r="G355"/>
      <c r="H355" s="6">
        <v>6</v>
      </c>
      <c r="I355" s="6">
        <v>1954</v>
      </c>
      <c r="J355" s="7">
        <v>6003638.11</v>
      </c>
      <c r="K355" s="7">
        <v>874804.71</v>
      </c>
      <c r="L355" s="23">
        <f t="shared" si="87"/>
        <v>0.010358216347518828</v>
      </c>
      <c r="M355"/>
      <c r="N355" s="6">
        <v>18</v>
      </c>
      <c r="O355" s="6">
        <v>8366</v>
      </c>
      <c r="P355" s="7">
        <v>52038134.35</v>
      </c>
      <c r="Q355" s="7">
        <v>9746470.57</v>
      </c>
      <c r="R355" s="23">
        <f t="shared" si="88"/>
        <v>0.032661691272302104</v>
      </c>
      <c r="S355"/>
      <c r="T355" s="21">
        <v>12</v>
      </c>
      <c r="U355" s="6">
        <v>3616</v>
      </c>
      <c r="V355" s="7">
        <v>11115365.26</v>
      </c>
      <c r="W355" s="7">
        <v>1352039.24</v>
      </c>
      <c r="X355" s="23">
        <f t="shared" si="89"/>
        <v>0.04392672541641868</v>
      </c>
    </row>
    <row r="356" spans="1:24" ht="12.75">
      <c r="A356" s="5">
        <v>42095</v>
      </c>
      <c r="B356" s="6">
        <v>36</v>
      </c>
      <c r="C356" s="6">
        <v>13848</v>
      </c>
      <c r="D356" s="7">
        <v>63527602.86</v>
      </c>
      <c r="E356" s="7">
        <v>11324116.459999999</v>
      </c>
      <c r="F356" s="23">
        <f t="shared" si="86"/>
        <v>0.04627203911147181</v>
      </c>
      <c r="G356"/>
      <c r="H356" s="6">
        <v>6</v>
      </c>
      <c r="I356" s="6">
        <v>1944</v>
      </c>
      <c r="J356" s="7">
        <v>5190955.08</v>
      </c>
      <c r="K356" s="7">
        <v>848107.74</v>
      </c>
      <c r="L356" s="23">
        <f t="shared" si="87"/>
        <v>-0.015696039057943933</v>
      </c>
      <c r="M356"/>
      <c r="N356" s="6">
        <v>18</v>
      </c>
      <c r="O356" s="6">
        <v>8295</v>
      </c>
      <c r="P356" s="7">
        <v>48285201.35</v>
      </c>
      <c r="Q356" s="7">
        <v>9154755.95</v>
      </c>
      <c r="R356" s="23">
        <f t="shared" si="88"/>
        <v>0.052020141712149956</v>
      </c>
      <c r="S356"/>
      <c r="T356" s="21">
        <v>12</v>
      </c>
      <c r="U356" s="6">
        <v>3609</v>
      </c>
      <c r="V356" s="7">
        <v>10051446.43</v>
      </c>
      <c r="W356" s="7">
        <v>1321252.77</v>
      </c>
      <c r="X356" s="23">
        <f t="shared" si="89"/>
        <v>0.05286895319611653</v>
      </c>
    </row>
    <row r="357" spans="1:24" ht="12.75">
      <c r="A357" s="5">
        <v>42125</v>
      </c>
      <c r="B357" s="6">
        <v>36</v>
      </c>
      <c r="C357" s="6">
        <v>13800</v>
      </c>
      <c r="D357" s="7">
        <v>73194889.39</v>
      </c>
      <c r="E357" s="7">
        <v>13236451.09</v>
      </c>
      <c r="F357" s="23">
        <f t="shared" si="86"/>
        <v>0.09890508380564987</v>
      </c>
      <c r="G357"/>
      <c r="H357" s="6">
        <v>6</v>
      </c>
      <c r="I357" s="6">
        <v>1901</v>
      </c>
      <c r="J357" s="7">
        <v>6379367</v>
      </c>
      <c r="K357" s="7">
        <v>1050556.17</v>
      </c>
      <c r="L357" s="23">
        <f t="shared" si="87"/>
        <v>0.14975984378324647</v>
      </c>
      <c r="M357"/>
      <c r="N357" s="6">
        <v>18</v>
      </c>
      <c r="O357" s="6">
        <v>8197</v>
      </c>
      <c r="P357" s="7">
        <v>55634801.78</v>
      </c>
      <c r="Q357" s="7">
        <v>10609612.16</v>
      </c>
      <c r="R357" s="23">
        <f t="shared" si="88"/>
        <v>0.10637962184554742</v>
      </c>
      <c r="S357"/>
      <c r="T357" s="21">
        <v>12</v>
      </c>
      <c r="U357" s="6">
        <v>3702</v>
      </c>
      <c r="V357" s="7">
        <v>11180720.61</v>
      </c>
      <c r="W357" s="7">
        <v>1576282.76</v>
      </c>
      <c r="X357" s="23">
        <f t="shared" si="89"/>
        <v>0.037825399170910254</v>
      </c>
    </row>
    <row r="358" spans="1:24" ht="12.75">
      <c r="A358" s="5">
        <v>42156</v>
      </c>
      <c r="B358" s="6">
        <v>36</v>
      </c>
      <c r="C358" s="6">
        <v>13877</v>
      </c>
      <c r="D358" s="7">
        <v>63574851.69</v>
      </c>
      <c r="E358" s="7">
        <v>11617349.87</v>
      </c>
      <c r="F358" s="23">
        <f t="shared" si="86"/>
        <v>0.03318470311703076</v>
      </c>
      <c r="G358"/>
      <c r="H358" s="6">
        <v>6</v>
      </c>
      <c r="I358" s="6">
        <v>1920</v>
      </c>
      <c r="J358" s="7">
        <v>5389423.19</v>
      </c>
      <c r="K358" s="7">
        <v>904080.45</v>
      </c>
      <c r="L358" s="23">
        <f t="shared" si="87"/>
        <v>0.053263003793921286</v>
      </c>
      <c r="M358"/>
      <c r="N358" s="6">
        <v>18</v>
      </c>
      <c r="O358" s="6">
        <v>8253</v>
      </c>
      <c r="P358" s="7">
        <v>47167282.64</v>
      </c>
      <c r="Q358" s="7">
        <v>9029298.11</v>
      </c>
      <c r="R358" s="23">
        <f t="shared" si="88"/>
        <v>0.02909729316773579</v>
      </c>
      <c r="S358"/>
      <c r="T358" s="21">
        <v>12</v>
      </c>
      <c r="U358" s="6">
        <v>3704</v>
      </c>
      <c r="V358" s="7">
        <v>11018145.86</v>
      </c>
      <c r="W358" s="7">
        <v>1683971.31</v>
      </c>
      <c r="X358" s="23">
        <f t="shared" si="89"/>
        <v>0.041179376820227806</v>
      </c>
    </row>
    <row r="359" spans="1:24" ht="12.75">
      <c r="A359" s="5">
        <v>42200</v>
      </c>
      <c r="B359" s="6">
        <v>35</v>
      </c>
      <c r="C359" s="6">
        <v>13747</v>
      </c>
      <c r="D359" s="7">
        <v>72500859.23</v>
      </c>
      <c r="E359" s="7">
        <v>2461964.81</v>
      </c>
      <c r="F359" s="23">
        <f t="shared" si="86"/>
        <v>0.0663758348481904</v>
      </c>
      <c r="G359"/>
      <c r="H359" s="6">
        <v>6</v>
      </c>
      <c r="I359" s="6">
        <v>1932</v>
      </c>
      <c r="J359" s="7">
        <v>5938453.47</v>
      </c>
      <c r="K359" s="7">
        <v>18769.78</v>
      </c>
      <c r="L359" s="23">
        <f t="shared" si="87"/>
        <v>0.06398928076643882</v>
      </c>
      <c r="M359"/>
      <c r="N359" s="6">
        <v>17</v>
      </c>
      <c r="O359" s="6">
        <v>8112</v>
      </c>
      <c r="P359" s="7">
        <v>54187717.47</v>
      </c>
      <c r="Q359" s="7">
        <v>2408013.74</v>
      </c>
      <c r="R359" s="23">
        <f t="shared" si="88"/>
        <v>0.07200482850679821</v>
      </c>
      <c r="S359"/>
      <c r="T359" s="21">
        <v>12</v>
      </c>
      <c r="U359" s="6">
        <v>3703</v>
      </c>
      <c r="V359" s="7">
        <v>12374688.29</v>
      </c>
      <c r="W359" s="7">
        <v>35181.29</v>
      </c>
      <c r="X359" s="23">
        <f t="shared" si="89"/>
        <v>0.043505466975150724</v>
      </c>
    </row>
    <row r="360" spans="1:24" ht="12.75">
      <c r="A360" s="5">
        <v>42231</v>
      </c>
      <c r="B360" s="6">
        <v>35</v>
      </c>
      <c r="C360" s="6">
        <v>13751</v>
      </c>
      <c r="D360" s="7">
        <v>72301372.75</v>
      </c>
      <c r="E360" s="7">
        <v>7308646.29</v>
      </c>
      <c r="F360" s="23">
        <f t="shared" si="86"/>
        <v>0.030983034360501226</v>
      </c>
      <c r="G360"/>
      <c r="H360" s="6">
        <v>6</v>
      </c>
      <c r="I360" s="6">
        <v>1896</v>
      </c>
      <c r="J360" s="7">
        <v>6251764.81</v>
      </c>
      <c r="K360" s="7">
        <v>86270.29</v>
      </c>
      <c r="L360" s="23">
        <f t="shared" si="87"/>
        <v>0.08520337063099367</v>
      </c>
      <c r="M360"/>
      <c r="N360" s="6">
        <v>17</v>
      </c>
      <c r="O360" s="6">
        <v>8149</v>
      </c>
      <c r="P360" s="7">
        <v>54182931.36</v>
      </c>
      <c r="Q360" s="7">
        <v>7092830.83</v>
      </c>
      <c r="R360" s="23">
        <f t="shared" si="88"/>
        <v>0.024917863297493577</v>
      </c>
      <c r="S360"/>
      <c r="T360" s="21">
        <v>12</v>
      </c>
      <c r="U360" s="6">
        <v>3706</v>
      </c>
      <c r="V360" s="7">
        <v>11866676.58</v>
      </c>
      <c r="W360" s="7">
        <v>129545.17</v>
      </c>
      <c r="X360" s="23">
        <f t="shared" si="89"/>
        <v>0.03170293657331836</v>
      </c>
    </row>
    <row r="361" spans="1:24" ht="12.75">
      <c r="A361" s="5">
        <v>42248</v>
      </c>
      <c r="B361" s="6">
        <v>35</v>
      </c>
      <c r="C361" s="6">
        <v>13799</v>
      </c>
      <c r="D361" s="7">
        <v>67818419.39</v>
      </c>
      <c r="E361" s="7">
        <v>8227946</v>
      </c>
      <c r="F361" s="23">
        <f t="shared" si="86"/>
        <v>0.11632056849885693</v>
      </c>
      <c r="G361"/>
      <c r="H361" s="6">
        <v>6</v>
      </c>
      <c r="I361" s="6">
        <v>1894</v>
      </c>
      <c r="J361" s="7">
        <v>5753681.36</v>
      </c>
      <c r="K361" s="7">
        <v>218790.37</v>
      </c>
      <c r="L361" s="23">
        <f t="shared" si="87"/>
        <v>0.18556920822596928</v>
      </c>
      <c r="M361"/>
      <c r="N361" s="6">
        <v>17</v>
      </c>
      <c r="O361" s="6">
        <v>8193</v>
      </c>
      <c r="P361" s="7">
        <v>50200446.16</v>
      </c>
      <c r="Q361" s="7">
        <v>7703715.62</v>
      </c>
      <c r="R361" s="23">
        <f t="shared" si="88"/>
        <v>0.11532137371271242</v>
      </c>
      <c r="S361"/>
      <c r="T361" s="21">
        <v>12</v>
      </c>
      <c r="U361" s="6">
        <v>3712</v>
      </c>
      <c r="V361" s="7">
        <v>11864291.87</v>
      </c>
      <c r="W361" s="7">
        <v>305440.01</v>
      </c>
      <c r="X361" s="23">
        <f t="shared" si="89"/>
        <v>0.08958697354629629</v>
      </c>
    </row>
    <row r="362" spans="1:24" ht="12.75">
      <c r="A362" s="5">
        <v>42278</v>
      </c>
      <c r="B362" s="6">
        <v>35</v>
      </c>
      <c r="C362" s="6">
        <v>13612</v>
      </c>
      <c r="D362" s="7">
        <v>69064085.96</v>
      </c>
      <c r="E362" s="7">
        <v>9511684.76</v>
      </c>
      <c r="F362" s="23">
        <f t="shared" si="86"/>
        <v>0.09235174628467868</v>
      </c>
      <c r="G362"/>
      <c r="H362" s="6">
        <v>6</v>
      </c>
      <c r="I362" s="6">
        <v>1904</v>
      </c>
      <c r="J362" s="7">
        <v>5791855.07</v>
      </c>
      <c r="K362" s="7">
        <v>363731.25</v>
      </c>
      <c r="L362" s="23">
        <f t="shared" si="87"/>
        <v>0.11374541375679466</v>
      </c>
      <c r="M362"/>
      <c r="N362" s="6">
        <v>17</v>
      </c>
      <c r="O362" s="6">
        <v>7994</v>
      </c>
      <c r="P362" s="7">
        <v>51776662.9</v>
      </c>
      <c r="Q362" s="7">
        <v>8508289.87</v>
      </c>
      <c r="R362" s="23">
        <f t="shared" si="88"/>
        <v>0.08928841358224145</v>
      </c>
      <c r="S362"/>
      <c r="T362" s="21">
        <v>12</v>
      </c>
      <c r="U362" s="6">
        <v>3714</v>
      </c>
      <c r="V362" s="7">
        <v>11495567.99</v>
      </c>
      <c r="W362" s="7">
        <v>639663.64</v>
      </c>
      <c r="X362" s="23">
        <f t="shared" si="89"/>
        <v>0.09562594626739025</v>
      </c>
    </row>
    <row r="363" spans="1:24" ht="12.75">
      <c r="A363" s="5">
        <v>42323</v>
      </c>
      <c r="B363" s="6">
        <v>35</v>
      </c>
      <c r="C363" s="6">
        <v>13838</v>
      </c>
      <c r="D363" s="7">
        <v>57103026.03</v>
      </c>
      <c r="E363" s="7">
        <v>8428210.93</v>
      </c>
      <c r="F363" s="23">
        <f t="shared" si="86"/>
        <v>-0.022423644539972025</v>
      </c>
      <c r="G363"/>
      <c r="H363" s="6">
        <v>6</v>
      </c>
      <c r="I363" s="6">
        <v>1937</v>
      </c>
      <c r="J363" s="7">
        <v>4629281.25</v>
      </c>
      <c r="K363" s="7">
        <v>414033.69</v>
      </c>
      <c r="L363" s="23">
        <f t="shared" si="87"/>
        <v>-0.004661337782249104</v>
      </c>
      <c r="M363"/>
      <c r="N363" s="6">
        <v>17</v>
      </c>
      <c r="O363" s="6">
        <v>8188</v>
      </c>
      <c r="P363" s="7">
        <v>43440037.22</v>
      </c>
      <c r="Q363" s="7">
        <v>7416257.06</v>
      </c>
      <c r="R363" s="23">
        <f t="shared" si="88"/>
        <v>-0.030071094066686305</v>
      </c>
      <c r="S363"/>
      <c r="T363" s="21">
        <v>12</v>
      </c>
      <c r="U363" s="6">
        <v>3713</v>
      </c>
      <c r="V363" s="7">
        <v>9033707.56</v>
      </c>
      <c r="W363" s="7">
        <v>597920.18</v>
      </c>
      <c r="X363" s="23">
        <f t="shared" si="89"/>
        <v>0.006533594993000766</v>
      </c>
    </row>
    <row r="364" spans="1:24" ht="12.75">
      <c r="A364" s="5">
        <v>42339</v>
      </c>
      <c r="B364" s="6">
        <v>35</v>
      </c>
      <c r="C364" s="6">
        <v>13846</v>
      </c>
      <c r="D364" s="7">
        <v>62520953.9</v>
      </c>
      <c r="E364" s="7">
        <v>9922938.330000002</v>
      </c>
      <c r="F364" s="23">
        <f t="shared" si="86"/>
        <v>0.09830953903716856</v>
      </c>
      <c r="G364"/>
      <c r="H364" s="6">
        <v>6</v>
      </c>
      <c r="I364" s="6">
        <v>1940</v>
      </c>
      <c r="J364" s="7">
        <v>4996931.26</v>
      </c>
      <c r="K364" s="7">
        <v>542693.29</v>
      </c>
      <c r="L364" s="23">
        <f t="shared" si="87"/>
        <v>0.09602167414540468</v>
      </c>
      <c r="M364"/>
      <c r="N364" s="6">
        <v>17</v>
      </c>
      <c r="O364" s="6">
        <v>8198</v>
      </c>
      <c r="P364" s="7">
        <v>47699612.66</v>
      </c>
      <c r="Q364" s="7">
        <v>8534681.14</v>
      </c>
      <c r="R364" s="23">
        <f t="shared" si="88"/>
        <v>0.10071363730561518</v>
      </c>
      <c r="S364"/>
      <c r="T364" s="21">
        <v>12</v>
      </c>
      <c r="U364" s="6">
        <v>3708</v>
      </c>
      <c r="V364" s="7">
        <v>9824409.98</v>
      </c>
      <c r="W364" s="7">
        <v>845563.9</v>
      </c>
      <c r="X364" s="23">
        <f t="shared" si="89"/>
        <v>0.08792778358566161</v>
      </c>
    </row>
    <row r="365" spans="1:24" ht="12.75">
      <c r="A365" s="22" t="s">
        <v>34</v>
      </c>
      <c r="B365" s="10">
        <f>AVERAGE(B353:B364)</f>
        <v>35.5</v>
      </c>
      <c r="C365" s="10">
        <f>AVERAGE(C353:C364)</f>
        <v>13823.416666666666</v>
      </c>
      <c r="D365" s="11">
        <v>790078237.58</v>
      </c>
      <c r="E365" s="11">
        <v>113804354.13000001</v>
      </c>
      <c r="F365" s="37">
        <f t="shared" si="86"/>
        <v>0.05923129418599778</v>
      </c>
      <c r="G365" s="22"/>
      <c r="H365" s="10">
        <f>AVERAGE(H353:H364)</f>
        <v>6</v>
      </c>
      <c r="I365" s="10">
        <f>AVERAGE(I353:I364)</f>
        <v>1922.1666666666667</v>
      </c>
      <c r="J365" s="11">
        <f>SUM(J353:J364)</f>
        <v>66238898.31</v>
      </c>
      <c r="K365" s="11">
        <f>SUM(K353:K364)</f>
        <v>6541002.590000001</v>
      </c>
      <c r="L365" s="37">
        <f t="shared" si="87"/>
        <v>0.0629535494150982</v>
      </c>
      <c r="M365" s="22"/>
      <c r="N365" s="10">
        <f>AVERAGE(N353:N364)</f>
        <v>17.5</v>
      </c>
      <c r="O365" s="10">
        <f>AVERAGE(O353:O364)</f>
        <v>8222.333333333334</v>
      </c>
      <c r="P365" s="11">
        <f>SUM(P353:P364)</f>
        <v>595792993.3</v>
      </c>
      <c r="Q365" s="11">
        <f>SUM(Q353:Q364)</f>
        <v>96977521.89</v>
      </c>
      <c r="R365" s="37">
        <f t="shared" si="88"/>
        <v>0.0627794687089132</v>
      </c>
      <c r="S365" s="11"/>
      <c r="T365" s="10">
        <f>AVERAGE(T353:T364)</f>
        <v>12</v>
      </c>
      <c r="U365" s="10">
        <f>AVERAGE(U353:U364)</f>
        <v>3678.9166666666665</v>
      </c>
      <c r="V365" s="11">
        <f>SUM(V353:V364)</f>
        <v>128046345.97</v>
      </c>
      <c r="W365" s="11">
        <f>SUM(W353:W364)</f>
        <v>10285829.65</v>
      </c>
      <c r="X365" s="37">
        <f t="shared" si="89"/>
        <v>0.04117140778755133</v>
      </c>
    </row>
    <row r="366" spans="1:24" ht="12.75">
      <c r="A366" s="24" t="s">
        <v>21</v>
      </c>
      <c r="B366"/>
      <c r="C366"/>
      <c r="D366" s="7">
        <f>D351+D365</f>
        <v>14863910670.07</v>
      </c>
      <c r="E366" s="7">
        <f>E351+E365</f>
        <v>2021759691.3600006</v>
      </c>
      <c r="F366"/>
      <c r="G366"/>
      <c r="H366" s="6"/>
      <c r="I366"/>
      <c r="J366" s="7">
        <f>J351+J365</f>
        <v>1710715842.7300003</v>
      </c>
      <c r="K366" s="7">
        <f>K351+K365</f>
        <v>206116724.31</v>
      </c>
      <c r="L366"/>
      <c r="M366"/>
      <c r="N366"/>
      <c r="O366"/>
      <c r="P366" s="7">
        <f>P351+P365</f>
        <v>10177769889.51</v>
      </c>
      <c r="Q366" s="7">
        <f>Q351+Q365</f>
        <v>1576585216.22</v>
      </c>
      <c r="R366"/>
      <c r="S366"/>
      <c r="T366"/>
      <c r="U366"/>
      <c r="V366" s="7">
        <f>V351+V365</f>
        <v>2975260469.8299994</v>
      </c>
      <c r="W366" s="7">
        <f>W351+W365</f>
        <v>239020370.85999998</v>
      </c>
      <c r="X366"/>
    </row>
    <row r="368" spans="1:24" ht="12.75">
      <c r="A368" s="5">
        <v>42370</v>
      </c>
      <c r="B368" s="6">
        <v>35</v>
      </c>
      <c r="C368" s="6">
        <v>13815</v>
      </c>
      <c r="D368" s="7">
        <v>65126701.97</v>
      </c>
      <c r="E368" s="7">
        <v>10692205.36</v>
      </c>
      <c r="F368" s="23">
        <f>IF(D353=0,1,((D368-D353)/D353))</f>
        <v>0.04230275966838633</v>
      </c>
      <c r="G368"/>
      <c r="H368" s="6">
        <v>6</v>
      </c>
      <c r="I368" s="6">
        <v>1924</v>
      </c>
      <c r="J368" s="7">
        <v>5380165.34</v>
      </c>
      <c r="K368" s="7">
        <v>655382.15</v>
      </c>
      <c r="L368" s="23">
        <f>IF(J353=0,1,((J368-J353)/J353))</f>
        <v>0.021692308947107133</v>
      </c>
      <c r="M368"/>
      <c r="N368" s="6">
        <v>17</v>
      </c>
      <c r="O368" s="6">
        <v>8194</v>
      </c>
      <c r="P368" s="7">
        <v>49940139.9</v>
      </c>
      <c r="Q368" s="7">
        <v>9089176.12</v>
      </c>
      <c r="R368" s="23">
        <f>IF(P353=0,1,((P368-P353)/P353))</f>
        <v>0.04129801027235988</v>
      </c>
      <c r="S368"/>
      <c r="T368" s="26">
        <v>12</v>
      </c>
      <c r="U368" s="6">
        <v>3697</v>
      </c>
      <c r="V368" s="7">
        <v>9806396.73</v>
      </c>
      <c r="W368" s="7">
        <v>947647.09</v>
      </c>
      <c r="X368" s="23">
        <f>IF(V353=0,1,((V368-V353)/V353))</f>
        <v>0.05923081940506118</v>
      </c>
    </row>
    <row r="369" spans="1:24" ht="12.75">
      <c r="A369" s="5">
        <v>42401</v>
      </c>
      <c r="B369" s="6">
        <v>35</v>
      </c>
      <c r="C369" s="6">
        <v>13697</v>
      </c>
      <c r="D369" s="7">
        <v>65863656.629999995</v>
      </c>
      <c r="E369" s="7">
        <v>11368188.59</v>
      </c>
      <c r="F369" s="23">
        <f aca="true" t="shared" si="90" ref="F369:F380">IF(D354=0,1,((D369-D354)/D354))</f>
        <v>0.15892747495720416</v>
      </c>
      <c r="H369" s="6">
        <v>6</v>
      </c>
      <c r="I369" s="6">
        <v>1931</v>
      </c>
      <c r="J369" s="7">
        <v>5584648.62</v>
      </c>
      <c r="K369" s="7">
        <v>792504.28</v>
      </c>
      <c r="L369" s="23">
        <f aca="true" t="shared" si="91" ref="L369:L380">IF(J354=0,1,((J369-J354)/J354))</f>
        <v>0.20161662095136818</v>
      </c>
      <c r="N369" s="6">
        <v>17</v>
      </c>
      <c r="O369" s="6">
        <v>8077</v>
      </c>
      <c r="P369" s="7">
        <v>49356977.12</v>
      </c>
      <c r="Q369" s="7">
        <v>9248165.24</v>
      </c>
      <c r="R369" s="23">
        <f aca="true" t="shared" si="92" ref="R369:R380">IF(P354=0,1,((P369-P354)/P354))</f>
        <v>0.1419765382908824</v>
      </c>
      <c r="T369" s="26">
        <v>12</v>
      </c>
      <c r="U369" s="6">
        <v>3697</v>
      </c>
      <c r="V369" s="7">
        <v>10922030.89</v>
      </c>
      <c r="W369" s="7">
        <v>1327519.07</v>
      </c>
      <c r="X369" s="23">
        <f aca="true" t="shared" si="93" ref="X369:X380">IF(V354=0,1,((V369-V354)/V354))</f>
        <v>0.2185292535195658</v>
      </c>
    </row>
    <row r="370" spans="1:24" ht="12.75">
      <c r="A370" s="5">
        <v>42430</v>
      </c>
      <c r="B370" s="6">
        <v>35</v>
      </c>
      <c r="C370" s="6">
        <v>13686</v>
      </c>
      <c r="D370" s="7">
        <v>67076288.980000004</v>
      </c>
      <c r="E370" s="7">
        <v>11774288.59</v>
      </c>
      <c r="F370" s="23">
        <f t="shared" si="90"/>
        <v>-0.030088705354244592</v>
      </c>
      <c r="H370" s="6">
        <v>6</v>
      </c>
      <c r="I370" s="6">
        <v>1927</v>
      </c>
      <c r="J370" s="7">
        <v>5904349.44</v>
      </c>
      <c r="K370" s="7">
        <v>892415.35</v>
      </c>
      <c r="L370" s="23">
        <f t="shared" si="91"/>
        <v>-0.016538083772008022</v>
      </c>
      <c r="N370" s="6">
        <v>17</v>
      </c>
      <c r="O370" s="6">
        <v>8062</v>
      </c>
      <c r="P370" s="7">
        <v>51072479.27</v>
      </c>
      <c r="Q370" s="7">
        <v>9635185.15</v>
      </c>
      <c r="R370" s="23">
        <f t="shared" si="92"/>
        <v>-0.018556681404163333</v>
      </c>
      <c r="T370" s="26">
        <v>12</v>
      </c>
      <c r="U370" s="6">
        <v>3697</v>
      </c>
      <c r="V370" s="7">
        <v>10099460.27</v>
      </c>
      <c r="W370" s="7">
        <v>1246688.09</v>
      </c>
      <c r="X370" s="23">
        <f t="shared" si="93"/>
        <v>-0.09139645582820913</v>
      </c>
    </row>
    <row r="371" spans="1:24" ht="12.75">
      <c r="A371" s="5">
        <v>42461</v>
      </c>
      <c r="B371" s="6">
        <v>35</v>
      </c>
      <c r="C371" s="6">
        <v>13681</v>
      </c>
      <c r="D371" s="7">
        <v>67695317.17999999</v>
      </c>
      <c r="E371" s="7">
        <v>12230165.55</v>
      </c>
      <c r="F371" s="23">
        <f t="shared" si="90"/>
        <v>0.06560477859025567</v>
      </c>
      <c r="H371" s="6">
        <v>6</v>
      </c>
      <c r="I371" s="6">
        <v>1922</v>
      </c>
      <c r="J371" s="7">
        <v>5954547.98</v>
      </c>
      <c r="K371" s="7">
        <v>988857.71</v>
      </c>
      <c r="L371" s="23">
        <f t="shared" si="91"/>
        <v>0.14710065647495457</v>
      </c>
      <c r="N371" s="6">
        <v>17</v>
      </c>
      <c r="O371" s="6">
        <v>8079</v>
      </c>
      <c r="P371" s="7">
        <v>51443670.51</v>
      </c>
      <c r="Q371" s="7">
        <v>9794777.24</v>
      </c>
      <c r="R371" s="23">
        <f t="shared" si="92"/>
        <v>0.06541277807056295</v>
      </c>
      <c r="T371" s="26">
        <v>12</v>
      </c>
      <c r="U371" s="6">
        <v>3680</v>
      </c>
      <c r="V371" s="7">
        <v>10297098.69</v>
      </c>
      <c r="W371" s="7">
        <v>1446530.6</v>
      </c>
      <c r="X371" s="23">
        <f t="shared" si="93"/>
        <v>0.024439493530683802</v>
      </c>
    </row>
    <row r="372" spans="1:24" ht="12.75">
      <c r="A372" s="5">
        <v>42491</v>
      </c>
      <c r="B372" s="6">
        <v>35</v>
      </c>
      <c r="C372" s="6">
        <v>13644</v>
      </c>
      <c r="D372" s="7">
        <v>71417171.44</v>
      </c>
      <c r="E372" s="7">
        <v>12830916.7</v>
      </c>
      <c r="F372" s="23">
        <f t="shared" si="90"/>
        <v>-0.02428746002371687</v>
      </c>
      <c r="G372"/>
      <c r="H372" s="6">
        <v>6</v>
      </c>
      <c r="I372" s="6">
        <v>1904</v>
      </c>
      <c r="J372" s="7">
        <v>6201300.63</v>
      </c>
      <c r="K372" s="7">
        <v>1032027.26</v>
      </c>
      <c r="L372" s="23">
        <f t="shared" si="91"/>
        <v>-0.02791285875228688</v>
      </c>
      <c r="M372"/>
      <c r="N372" s="6">
        <v>17</v>
      </c>
      <c r="O372" s="6">
        <v>8066</v>
      </c>
      <c r="P372" s="7">
        <v>53757319.07</v>
      </c>
      <c r="Q372" s="7">
        <v>10327657.97</v>
      </c>
      <c r="R372" s="23">
        <f t="shared" si="92"/>
        <v>-0.03374655161753325</v>
      </c>
      <c r="S372"/>
      <c r="T372" s="21">
        <v>12</v>
      </c>
      <c r="U372" s="6">
        <v>3674</v>
      </c>
      <c r="V372" s="7">
        <v>11458551.74</v>
      </c>
      <c r="W372" s="7">
        <v>1471231.47</v>
      </c>
      <c r="X372" s="23">
        <f t="shared" si="93"/>
        <v>0.02484912553413682</v>
      </c>
    </row>
    <row r="373" spans="1:24" ht="12.75">
      <c r="A373" s="5">
        <v>42522</v>
      </c>
      <c r="B373" s="6">
        <v>35</v>
      </c>
      <c r="C373" s="6">
        <v>13613</v>
      </c>
      <c r="D373" s="7">
        <v>64217332.98</v>
      </c>
      <c r="E373" s="7">
        <v>11529948.57</v>
      </c>
      <c r="F373" s="23">
        <f t="shared" si="90"/>
        <v>0.010105903087793725</v>
      </c>
      <c r="H373" s="6">
        <v>6</v>
      </c>
      <c r="I373" s="6">
        <v>1897</v>
      </c>
      <c r="J373" s="7">
        <v>5547297.66</v>
      </c>
      <c r="K373" s="7">
        <v>969420.13</v>
      </c>
      <c r="L373" s="23">
        <f t="shared" si="91"/>
        <v>0.029293389001801458</v>
      </c>
      <c r="N373" s="6">
        <v>17</v>
      </c>
      <c r="O373" s="6">
        <v>8045</v>
      </c>
      <c r="P373" s="7">
        <v>47642400.53</v>
      </c>
      <c r="Q373" s="7">
        <v>9195519.12</v>
      </c>
      <c r="R373" s="23">
        <f t="shared" si="92"/>
        <v>0.010073039263811204</v>
      </c>
      <c r="T373" s="21">
        <v>12</v>
      </c>
      <c r="U373" s="6">
        <v>3671</v>
      </c>
      <c r="V373" s="7">
        <v>11027634.79</v>
      </c>
      <c r="W373" s="7">
        <v>1365009.32</v>
      </c>
      <c r="X373" s="23">
        <f t="shared" si="93"/>
        <v>0.0008612093287354341</v>
      </c>
    </row>
    <row r="374" spans="1:24" ht="12.75">
      <c r="A374" s="5">
        <v>42552</v>
      </c>
      <c r="B374" s="6">
        <v>35</v>
      </c>
      <c r="C374" s="6">
        <v>13601</v>
      </c>
      <c r="D374" s="7">
        <v>76591847.99</v>
      </c>
      <c r="E374" s="7">
        <v>2924072.13</v>
      </c>
      <c r="F374" s="23">
        <f t="shared" si="90"/>
        <v>0.0564267624335573</v>
      </c>
      <c r="H374" s="6">
        <v>6</v>
      </c>
      <c r="I374" s="6">
        <v>1900</v>
      </c>
      <c r="J374" s="7">
        <v>6414797.02</v>
      </c>
      <c r="K374" s="7">
        <v>19610.06</v>
      </c>
      <c r="L374" s="23">
        <f t="shared" si="91"/>
        <v>0.08021340108268961</v>
      </c>
      <c r="N374" s="6">
        <v>17</v>
      </c>
      <c r="O374" s="6">
        <v>8025</v>
      </c>
      <c r="P374" s="7">
        <v>57602671.67</v>
      </c>
      <c r="Q374" s="7">
        <v>2868643.73</v>
      </c>
      <c r="R374" s="23">
        <f t="shared" si="92"/>
        <v>0.06302081651419673</v>
      </c>
      <c r="T374" s="21">
        <v>12</v>
      </c>
      <c r="U374" s="6">
        <v>3676</v>
      </c>
      <c r="V374" s="7">
        <v>12574379.3</v>
      </c>
      <c r="W374" s="7">
        <v>35818.34</v>
      </c>
      <c r="X374" s="23">
        <f t="shared" si="93"/>
        <v>0.016137053743921145</v>
      </c>
    </row>
    <row r="375" spans="1:24" ht="12.75">
      <c r="A375" s="5">
        <v>42583</v>
      </c>
      <c r="B375" s="6">
        <v>35</v>
      </c>
      <c r="C375" s="6">
        <v>13545</v>
      </c>
      <c r="D375" s="7">
        <v>69205683.61</v>
      </c>
      <c r="E375" s="7">
        <v>7074517.04</v>
      </c>
      <c r="F375" s="23">
        <f t="shared" si="90"/>
        <v>-0.04281646422819822</v>
      </c>
      <c r="H375" s="6">
        <v>6</v>
      </c>
      <c r="I375" s="6">
        <v>1921</v>
      </c>
      <c r="J375" s="7">
        <v>5828147.04</v>
      </c>
      <c r="K375" s="7">
        <v>86820.96</v>
      </c>
      <c r="L375" s="23">
        <f t="shared" si="91"/>
        <v>-0.06775970991781433</v>
      </c>
      <c r="N375" s="6">
        <v>17</v>
      </c>
      <c r="O375" s="6">
        <v>7963</v>
      </c>
      <c r="P375" s="7">
        <v>51077368.6</v>
      </c>
      <c r="Q375" s="7">
        <v>6849330.76</v>
      </c>
      <c r="R375" s="23">
        <f t="shared" si="92"/>
        <v>-0.057316255913991546</v>
      </c>
      <c r="T375" s="21">
        <v>12</v>
      </c>
      <c r="U375" s="6">
        <v>3661</v>
      </c>
      <c r="V375" s="7">
        <v>12300167.97</v>
      </c>
      <c r="W375" s="7">
        <v>138365.32</v>
      </c>
      <c r="X375" s="23">
        <f t="shared" si="93"/>
        <v>0.03653014279757177</v>
      </c>
    </row>
    <row r="376" spans="1:24" ht="12.75">
      <c r="A376" s="5">
        <v>42614</v>
      </c>
      <c r="B376" s="6">
        <v>35</v>
      </c>
      <c r="C376" s="6">
        <v>13285</v>
      </c>
      <c r="D376" s="7">
        <v>69287817.03</v>
      </c>
      <c r="E376" s="7">
        <v>8519238.39</v>
      </c>
      <c r="F376" s="23">
        <f t="shared" si="90"/>
        <v>0.021666645333475096</v>
      </c>
      <c r="H376" s="6">
        <v>6</v>
      </c>
      <c r="I376" s="6">
        <v>1891</v>
      </c>
      <c r="J376" s="7">
        <v>5883955.33</v>
      </c>
      <c r="K376" s="7">
        <v>207804.46</v>
      </c>
      <c r="L376" s="23">
        <f t="shared" si="91"/>
        <v>0.022641846471664836</v>
      </c>
      <c r="N376" s="6">
        <v>17</v>
      </c>
      <c r="O376" s="6">
        <v>7782</v>
      </c>
      <c r="P376" s="7">
        <v>51452451.68</v>
      </c>
      <c r="Q376" s="7">
        <v>7999074.61</v>
      </c>
      <c r="R376" s="23">
        <f t="shared" si="92"/>
        <v>0.024940127344876238</v>
      </c>
      <c r="T376" s="21">
        <v>12</v>
      </c>
      <c r="U376" s="6">
        <v>3612</v>
      </c>
      <c r="V376" s="7">
        <v>11951410.02</v>
      </c>
      <c r="W376" s="7">
        <v>312359.32</v>
      </c>
      <c r="X376" s="23">
        <f t="shared" si="93"/>
        <v>0.007342886617640196</v>
      </c>
    </row>
    <row r="377" spans="1:24" ht="12.75">
      <c r="A377" s="5">
        <v>42644</v>
      </c>
      <c r="B377" s="6">
        <v>35</v>
      </c>
      <c r="C377" s="6">
        <v>13296</v>
      </c>
      <c r="D377" s="7">
        <v>68617010.04</v>
      </c>
      <c r="E377" s="7">
        <v>9280132.68</v>
      </c>
      <c r="F377" s="23">
        <f t="shared" si="90"/>
        <v>-0.006473348829360037</v>
      </c>
      <c r="H377" s="6">
        <v>6</v>
      </c>
      <c r="I377" s="6">
        <v>1892</v>
      </c>
      <c r="J377" s="7">
        <v>6114430.17</v>
      </c>
      <c r="K377" s="7">
        <v>394584.53</v>
      </c>
      <c r="L377" s="23">
        <f t="shared" si="91"/>
        <v>0.05569460839426695</v>
      </c>
      <c r="N377" s="6">
        <v>17</v>
      </c>
      <c r="O377" s="6">
        <v>7793</v>
      </c>
      <c r="P377" s="7">
        <v>50861678.35</v>
      </c>
      <c r="Q377" s="7">
        <v>8266159.45</v>
      </c>
      <c r="R377" s="23">
        <f t="shared" si="92"/>
        <v>-0.01767175593697826</v>
      </c>
      <c r="T377" s="21">
        <v>12</v>
      </c>
      <c r="U377" s="6">
        <v>3611</v>
      </c>
      <c r="V377" s="7">
        <v>11640901.52</v>
      </c>
      <c r="W377" s="7">
        <v>619388.7</v>
      </c>
      <c r="X377" s="23">
        <f t="shared" si="93"/>
        <v>0.01264257060864022</v>
      </c>
    </row>
    <row r="378" spans="1:24" ht="12.75">
      <c r="A378" s="5">
        <v>42675</v>
      </c>
      <c r="B378" s="6">
        <v>35</v>
      </c>
      <c r="C378" s="6">
        <v>13076</v>
      </c>
      <c r="D378" s="7">
        <v>62923383.769999996</v>
      </c>
      <c r="E378" s="7">
        <v>9272595.69</v>
      </c>
      <c r="F378" s="23">
        <f t="shared" si="90"/>
        <v>0.10192730831711397</v>
      </c>
      <c r="H378" s="6">
        <v>6</v>
      </c>
      <c r="I378" s="6">
        <v>1892</v>
      </c>
      <c r="J378" s="7">
        <v>5506008.15</v>
      </c>
      <c r="K378" s="7">
        <v>496273.5</v>
      </c>
      <c r="L378" s="23">
        <f t="shared" si="91"/>
        <v>0.18938726179144988</v>
      </c>
      <c r="N378" s="6">
        <v>17</v>
      </c>
      <c r="O378" s="6">
        <v>7580</v>
      </c>
      <c r="P378" s="7">
        <v>47270859.22</v>
      </c>
      <c r="Q378" s="7">
        <v>8081696.85</v>
      </c>
      <c r="R378" s="23">
        <f t="shared" si="92"/>
        <v>0.08818643456954202</v>
      </c>
      <c r="T378" s="21">
        <v>12</v>
      </c>
      <c r="U378" s="6">
        <v>3604</v>
      </c>
      <c r="V378" s="7">
        <v>10146516.4</v>
      </c>
      <c r="W378" s="7">
        <v>694625.34</v>
      </c>
      <c r="X378" s="23">
        <f t="shared" si="93"/>
        <v>0.12318406729562095</v>
      </c>
    </row>
    <row r="379" spans="1:24" ht="12.75">
      <c r="A379" s="5">
        <v>42705</v>
      </c>
      <c r="B379" s="6">
        <v>35</v>
      </c>
      <c r="C379" s="6">
        <v>13173</v>
      </c>
      <c r="D379" s="7">
        <v>62771315.38</v>
      </c>
      <c r="E379" s="7">
        <v>9988170.28</v>
      </c>
      <c r="F379" s="23">
        <f t="shared" si="90"/>
        <v>0.004004441141452325</v>
      </c>
      <c r="H379" s="6">
        <v>6</v>
      </c>
      <c r="I379" s="6">
        <v>1904</v>
      </c>
      <c r="J379" s="7">
        <v>5325561.65</v>
      </c>
      <c r="K379" s="7">
        <v>580675.38</v>
      </c>
      <c r="L379" s="23">
        <f t="shared" si="91"/>
        <v>0.0657664420222584</v>
      </c>
      <c r="N379" s="6">
        <v>17</v>
      </c>
      <c r="O379" s="6">
        <v>7665</v>
      </c>
      <c r="P379" s="7">
        <v>48276536.44</v>
      </c>
      <c r="Q379" s="7">
        <v>8595831.72</v>
      </c>
      <c r="R379" s="23">
        <f t="shared" si="92"/>
        <v>0.012094936370076621</v>
      </c>
      <c r="T379" s="21">
        <v>12</v>
      </c>
      <c r="U379" s="6">
        <v>3604</v>
      </c>
      <c r="V379" s="7">
        <v>9169217.29</v>
      </c>
      <c r="W379" s="7">
        <v>811663.18</v>
      </c>
      <c r="X379" s="23">
        <f t="shared" si="93"/>
        <v>-0.06669028382710077</v>
      </c>
    </row>
    <row r="380" spans="1:24" ht="12.75">
      <c r="A380" s="22" t="s">
        <v>35</v>
      </c>
      <c r="B380" s="10">
        <f>AVERAGE(B368:B379)</f>
        <v>35</v>
      </c>
      <c r="C380" s="10">
        <f>AVERAGE(C368:C379)</f>
        <v>13509.333333333334</v>
      </c>
      <c r="D380" s="11">
        <v>810793526.9999999</v>
      </c>
      <c r="E380" s="11">
        <v>117484439.57000002</v>
      </c>
      <c r="F380" s="37">
        <f t="shared" si="90"/>
        <v>0.0262192887168371</v>
      </c>
      <c r="G380" s="22"/>
      <c r="H380" s="10">
        <f>AVERAGE(H368:H379)</f>
        <v>6</v>
      </c>
      <c r="I380" s="10">
        <f>AVERAGE(I368:I379)</f>
        <v>1908.75</v>
      </c>
      <c r="J380" s="11">
        <f>SUM(J368:J379)</f>
        <v>69645209.03</v>
      </c>
      <c r="K380" s="11">
        <f>SUM(K368:K379)</f>
        <v>7116375.77</v>
      </c>
      <c r="L380" s="37">
        <f t="shared" si="91"/>
        <v>0.051424628230656313</v>
      </c>
      <c r="M380" s="22"/>
      <c r="N380" s="10">
        <f>AVERAGE(N368:N379)</f>
        <v>17</v>
      </c>
      <c r="O380" s="10">
        <f>AVERAGE(O368:O379)</f>
        <v>7944.25</v>
      </c>
      <c r="P380" s="11">
        <f>SUM(P368:P379)</f>
        <v>609754552.3600001</v>
      </c>
      <c r="Q380" s="11">
        <f>SUM(Q368:Q379)</f>
        <v>99951217.96</v>
      </c>
      <c r="R380" s="37">
        <f t="shared" si="92"/>
        <v>0.023433573769757493</v>
      </c>
      <c r="S380" s="11"/>
      <c r="T380" s="10">
        <f>AVERAGE(T368:T379)</f>
        <v>12</v>
      </c>
      <c r="U380" s="10">
        <f>AVERAGE(U368:U379)</f>
        <v>3657</v>
      </c>
      <c r="V380" s="11">
        <f>SUM(V368:V379)</f>
        <v>131393765.60999998</v>
      </c>
      <c r="W380" s="11">
        <f>SUM(W368:W379)</f>
        <v>10416845.84</v>
      </c>
      <c r="X380" s="37">
        <f t="shared" si="93"/>
        <v>0.026142250406616472</v>
      </c>
    </row>
    <row r="381" spans="1:23" ht="12.75">
      <c r="A381" s="8" t="s">
        <v>21</v>
      </c>
      <c r="D381" s="7">
        <f>D366+D380</f>
        <v>15674704197.07</v>
      </c>
      <c r="E381" s="7">
        <f>E366+E380</f>
        <v>2139244130.9300005</v>
      </c>
      <c r="J381" s="7">
        <f>J366+J380</f>
        <v>1780361051.7600002</v>
      </c>
      <c r="K381" s="7">
        <f>K366+K380</f>
        <v>213233100.08</v>
      </c>
      <c r="P381" s="7">
        <f>P366+P380</f>
        <v>10787524441.87</v>
      </c>
      <c r="Q381" s="7">
        <f>Q366+Q380</f>
        <v>1676536434.18</v>
      </c>
      <c r="V381" s="7">
        <f>V366+V380</f>
        <v>3106654235.4399996</v>
      </c>
      <c r="W381" s="7">
        <f>W366+W380</f>
        <v>249437216.7</v>
      </c>
    </row>
    <row r="383" spans="1:24" ht="12.75">
      <c r="A383" s="5">
        <v>42736</v>
      </c>
      <c r="B383" s="6">
        <v>35</v>
      </c>
      <c r="C383" s="6">
        <v>13090</v>
      </c>
      <c r="D383" s="7">
        <v>60565740.8</v>
      </c>
      <c r="E383" s="7">
        <v>10008470.25</v>
      </c>
      <c r="F383" s="23">
        <f>IF(D368=0,1,((D383-D368)/D368))</f>
        <v>-0.07003212249410334</v>
      </c>
      <c r="H383" s="6">
        <v>6</v>
      </c>
      <c r="I383" s="6">
        <v>1878</v>
      </c>
      <c r="J383" s="7">
        <v>5441883.86</v>
      </c>
      <c r="K383" s="7">
        <v>722684.01</v>
      </c>
      <c r="L383" s="23">
        <f>IF(J368=0,1,((J383-J368)/J368))</f>
        <v>0.011471491320376502</v>
      </c>
      <c r="N383" s="6">
        <v>17</v>
      </c>
      <c r="O383" s="6">
        <v>7604</v>
      </c>
      <c r="P383" s="7">
        <v>45822616.68</v>
      </c>
      <c r="Q383" s="7">
        <v>8346909.22</v>
      </c>
      <c r="R383" s="23">
        <f>IF(P368=0,1,((P383-P368)/P368))</f>
        <v>-0.0824491727144721</v>
      </c>
      <c r="T383" s="26">
        <v>12</v>
      </c>
      <c r="U383" s="6">
        <v>3608</v>
      </c>
      <c r="V383" s="7">
        <v>9301240.26</v>
      </c>
      <c r="W383" s="7">
        <v>938877.02</v>
      </c>
      <c r="X383" s="23">
        <f>IF(V368=0,1,((V383-V368)/V368))</f>
        <v>-0.05151295464669627</v>
      </c>
    </row>
    <row r="384" spans="1:24" ht="12.75">
      <c r="A384" s="5">
        <v>42767</v>
      </c>
      <c r="B384" s="6">
        <v>35</v>
      </c>
      <c r="C384" s="6">
        <v>13156</v>
      </c>
      <c r="D384" s="7">
        <v>65620888.05</v>
      </c>
      <c r="E384" s="7">
        <v>11104685.26</v>
      </c>
      <c r="F384" s="23">
        <f aca="true" t="shared" si="94" ref="F384:F395">IF(D369=0,1,((D384-D369)/D369))</f>
        <v>-0.003685926236434016</v>
      </c>
      <c r="H384" s="6">
        <v>6</v>
      </c>
      <c r="I384" s="6">
        <v>1898</v>
      </c>
      <c r="J384" s="7">
        <v>5926576.25</v>
      </c>
      <c r="K384" s="7">
        <v>864226.48</v>
      </c>
      <c r="L384" s="23">
        <f aca="true" t="shared" si="95" ref="L384:L395">IF(J369=0,1,((J384-J369)/J369))</f>
        <v>0.061226346233400064</v>
      </c>
      <c r="N384" s="6">
        <v>17</v>
      </c>
      <c r="O384" s="6">
        <v>7661</v>
      </c>
      <c r="P384" s="7">
        <v>48607716.68</v>
      </c>
      <c r="Q384" s="7">
        <v>8975327.63</v>
      </c>
      <c r="R384" s="23">
        <f aca="true" t="shared" si="96" ref="R384:R395">IF(P369=0,1,((P384-P369)/P369))</f>
        <v>-0.015180436155527622</v>
      </c>
      <c r="T384" s="26">
        <v>12</v>
      </c>
      <c r="U384" s="6">
        <v>3608</v>
      </c>
      <c r="V384" s="7">
        <v>11086595.12</v>
      </c>
      <c r="W384" s="7">
        <v>1265131.15</v>
      </c>
      <c r="X384" s="23">
        <f aca="true" t="shared" si="97" ref="X384:X395">IF(V369=0,1,((V384-V369)/V369))</f>
        <v>0.015067182253684194</v>
      </c>
    </row>
    <row r="385" spans="1:24" ht="12.75">
      <c r="A385" s="5">
        <v>42795</v>
      </c>
      <c r="B385" s="6">
        <v>35</v>
      </c>
      <c r="C385" s="6">
        <v>13247</v>
      </c>
      <c r="D385" s="7">
        <v>71664634.4</v>
      </c>
      <c r="E385" s="7">
        <v>12210420.29</v>
      </c>
      <c r="F385" s="23">
        <f t="shared" si="94"/>
        <v>0.0684048788293595</v>
      </c>
      <c r="H385" s="6">
        <v>6</v>
      </c>
      <c r="I385" s="6">
        <v>1885</v>
      </c>
      <c r="J385" s="7">
        <v>6443410.47</v>
      </c>
      <c r="K385" s="7">
        <v>582061.38</v>
      </c>
      <c r="L385" s="23">
        <f t="shared" si="95"/>
        <v>0.0912989712885285</v>
      </c>
      <c r="N385" s="6">
        <v>17</v>
      </c>
      <c r="O385" s="6">
        <v>7769</v>
      </c>
      <c r="P385" s="7">
        <v>53822228.97</v>
      </c>
      <c r="Q385" s="7">
        <v>10188746.45</v>
      </c>
      <c r="R385" s="23">
        <f t="shared" si="96"/>
        <v>0.05384014520742485</v>
      </c>
      <c r="T385" s="26">
        <v>12</v>
      </c>
      <c r="U385" s="6">
        <v>3593</v>
      </c>
      <c r="V385" s="7">
        <v>11398994.96</v>
      </c>
      <c r="W385" s="7">
        <v>1439612.46</v>
      </c>
      <c r="X385" s="23">
        <f t="shared" si="97"/>
        <v>0.1286736771330456</v>
      </c>
    </row>
    <row r="386" spans="1:24" ht="12.75">
      <c r="A386" s="5">
        <v>42826</v>
      </c>
      <c r="B386" s="6">
        <v>35</v>
      </c>
      <c r="C386" s="6">
        <v>13185</v>
      </c>
      <c r="D386" s="7">
        <v>67895922.63</v>
      </c>
      <c r="E386" s="7">
        <v>11869982.18</v>
      </c>
      <c r="F386" s="23">
        <f t="shared" si="94"/>
        <v>0.002963357856298961</v>
      </c>
      <c r="H386" s="6">
        <v>6</v>
      </c>
      <c r="I386" s="6">
        <v>1895</v>
      </c>
      <c r="J386" s="7">
        <v>5936003.59</v>
      </c>
      <c r="K386" s="7">
        <v>610824.09</v>
      </c>
      <c r="L386" s="23">
        <f t="shared" si="95"/>
        <v>-0.003114323717314407</v>
      </c>
      <c r="N386" s="6">
        <v>17</v>
      </c>
      <c r="O386" s="6">
        <v>7697</v>
      </c>
      <c r="P386" s="7">
        <v>51482476.79</v>
      </c>
      <c r="Q386" s="7">
        <v>9829212.31</v>
      </c>
      <c r="R386" s="23">
        <f t="shared" si="96"/>
        <v>0.0007543450849304725</v>
      </c>
      <c r="T386" s="26">
        <v>12</v>
      </c>
      <c r="U386" s="6">
        <v>3593</v>
      </c>
      <c r="V386" s="7">
        <v>10477442.25</v>
      </c>
      <c r="W386" s="7">
        <v>1429945.78</v>
      </c>
      <c r="X386" s="23">
        <f t="shared" si="97"/>
        <v>0.01751401685361535</v>
      </c>
    </row>
    <row r="387" spans="1:24" ht="12.75">
      <c r="A387" s="5">
        <v>42856</v>
      </c>
      <c r="B387" s="6">
        <v>33</v>
      </c>
      <c r="C387" s="6">
        <v>12856</v>
      </c>
      <c r="D387" s="7">
        <v>71127985.42999999</v>
      </c>
      <c r="E387" s="7">
        <v>12857533.729999999</v>
      </c>
      <c r="F387" s="23">
        <f t="shared" si="94"/>
        <v>-0.00404925039971599</v>
      </c>
      <c r="G387"/>
      <c r="H387" s="6">
        <v>6</v>
      </c>
      <c r="I387" s="6">
        <v>1895</v>
      </c>
      <c r="J387" s="7">
        <v>6204461.03</v>
      </c>
      <c r="K387" s="7">
        <v>676988.18</v>
      </c>
      <c r="L387" s="23">
        <f t="shared" si="95"/>
        <v>0.000509635024741636</v>
      </c>
      <c r="M387"/>
      <c r="N387" s="6">
        <v>15</v>
      </c>
      <c r="O387" s="6">
        <v>7361</v>
      </c>
      <c r="P387" s="7">
        <v>53019807.07</v>
      </c>
      <c r="Q387" s="7">
        <v>10326647.02</v>
      </c>
      <c r="R387" s="23">
        <f t="shared" si="96"/>
        <v>-0.013719285350514783</v>
      </c>
      <c r="S387"/>
      <c r="T387" s="21">
        <v>12</v>
      </c>
      <c r="U387" s="6">
        <v>3600</v>
      </c>
      <c r="V387" s="7">
        <v>11903717.33</v>
      </c>
      <c r="W387" s="7">
        <v>1853898.53</v>
      </c>
      <c r="X387" s="23">
        <f t="shared" si="97"/>
        <v>0.038850074608119706</v>
      </c>
    </row>
    <row r="388" spans="1:24" ht="12.75">
      <c r="A388" s="5">
        <v>42887</v>
      </c>
      <c r="B388" s="6">
        <v>33</v>
      </c>
      <c r="C388" s="6">
        <v>12856</v>
      </c>
      <c r="D388" s="7">
        <v>67138163.03</v>
      </c>
      <c r="E388" s="7">
        <v>12291147.42</v>
      </c>
      <c r="F388" s="23">
        <f t="shared" si="94"/>
        <v>0.045483515344831825</v>
      </c>
      <c r="H388" s="6">
        <v>6</v>
      </c>
      <c r="I388" s="6">
        <v>1895</v>
      </c>
      <c r="J388" s="7">
        <v>5602125.85</v>
      </c>
      <c r="K388" s="7">
        <v>663068.33</v>
      </c>
      <c r="L388" s="23">
        <f t="shared" si="95"/>
        <v>0.009883765638781222</v>
      </c>
      <c r="N388" s="6">
        <v>15</v>
      </c>
      <c r="O388" s="6">
        <v>7370</v>
      </c>
      <c r="P388" s="7">
        <v>50105217.57</v>
      </c>
      <c r="Q388" s="7">
        <v>9818330.77</v>
      </c>
      <c r="R388" s="23">
        <f t="shared" si="96"/>
        <v>0.05169380662188054</v>
      </c>
      <c r="T388" s="21">
        <v>12</v>
      </c>
      <c r="U388" s="6">
        <v>3591</v>
      </c>
      <c r="V388" s="7">
        <v>11430819.61</v>
      </c>
      <c r="W388" s="7">
        <v>1809748.32</v>
      </c>
      <c r="X388" s="23">
        <f t="shared" si="97"/>
        <v>0.03656131416009655</v>
      </c>
    </row>
    <row r="389" spans="1:24" ht="12.75">
      <c r="A389" s="28">
        <v>42917</v>
      </c>
      <c r="B389" s="29">
        <v>33</v>
      </c>
      <c r="C389" s="29">
        <v>12796</v>
      </c>
      <c r="D389" s="30">
        <v>77717877.66</v>
      </c>
      <c r="E389" s="30">
        <v>3141824</v>
      </c>
      <c r="F389" s="23">
        <f t="shared" si="94"/>
        <v>0.01470169083982696</v>
      </c>
      <c r="G389" s="27"/>
      <c r="H389" s="6">
        <v>6</v>
      </c>
      <c r="I389" s="6">
        <v>1907</v>
      </c>
      <c r="J389" s="30">
        <v>6378696.8</v>
      </c>
      <c r="K389" s="30">
        <v>15946.74</v>
      </c>
      <c r="L389" s="23">
        <f t="shared" si="95"/>
        <v>-0.0056276480592366025</v>
      </c>
      <c r="M389" s="27"/>
      <c r="N389" s="6">
        <v>15</v>
      </c>
      <c r="O389" s="6">
        <v>7313</v>
      </c>
      <c r="P389" s="30">
        <v>58287482.6</v>
      </c>
      <c r="Q389" s="30">
        <v>3088837.4</v>
      </c>
      <c r="R389" s="23">
        <f t="shared" si="96"/>
        <v>0.011888527218376495</v>
      </c>
      <c r="S389" s="27"/>
      <c r="T389" s="33">
        <v>12</v>
      </c>
      <c r="U389" s="29">
        <v>3576</v>
      </c>
      <c r="V389" s="30">
        <v>13051698.26</v>
      </c>
      <c r="W389" s="30">
        <v>37039.86</v>
      </c>
      <c r="X389" s="23">
        <f t="shared" si="97"/>
        <v>0.03795964386091002</v>
      </c>
    </row>
    <row r="390" spans="1:24" ht="12.75">
      <c r="A390" s="28">
        <v>42948</v>
      </c>
      <c r="B390" s="29">
        <v>33</v>
      </c>
      <c r="C390" s="29">
        <v>12818</v>
      </c>
      <c r="D390" s="30">
        <v>70058803.23</v>
      </c>
      <c r="E390" s="30">
        <v>7452202.77</v>
      </c>
      <c r="F390" s="23">
        <f t="shared" si="94"/>
        <v>0.01232730572835107</v>
      </c>
      <c r="G390" s="27"/>
      <c r="H390" s="6">
        <v>6</v>
      </c>
      <c r="I390" s="6">
        <v>1935</v>
      </c>
      <c r="J390" s="30">
        <v>5831771.14</v>
      </c>
      <c r="K390" s="30">
        <v>85906.68</v>
      </c>
      <c r="L390" s="23">
        <f t="shared" si="95"/>
        <v>0.0006218271390763723</v>
      </c>
      <c r="M390" s="27"/>
      <c r="N390" s="6">
        <v>15</v>
      </c>
      <c r="O390" s="6">
        <v>7290</v>
      </c>
      <c r="P390" s="30">
        <v>51796915.44</v>
      </c>
      <c r="Q390" s="30">
        <v>7223656.46</v>
      </c>
      <c r="R390" s="23">
        <f t="shared" si="96"/>
        <v>0.014087390555197789</v>
      </c>
      <c r="S390" s="27"/>
      <c r="T390" s="33">
        <v>12</v>
      </c>
      <c r="U390" s="29">
        <v>3593</v>
      </c>
      <c r="V390" s="30">
        <v>12430116.65</v>
      </c>
      <c r="W390" s="30">
        <v>142639.63</v>
      </c>
      <c r="X390" s="23">
        <f t="shared" si="97"/>
        <v>0.0105647890595432</v>
      </c>
    </row>
    <row r="391" spans="1:24" ht="12.75">
      <c r="A391" s="28">
        <v>42979</v>
      </c>
      <c r="B391" s="29">
        <v>33</v>
      </c>
      <c r="C391" s="29">
        <v>12784</v>
      </c>
      <c r="D391" s="30">
        <v>73878161.7</v>
      </c>
      <c r="E391" s="30">
        <v>9437630.09</v>
      </c>
      <c r="F391" s="23">
        <f t="shared" si="94"/>
        <v>0.06625038667349688</v>
      </c>
      <c r="G391" s="27"/>
      <c r="H391" s="6">
        <v>6</v>
      </c>
      <c r="I391" s="6">
        <v>1964</v>
      </c>
      <c r="J391" s="30">
        <v>6457620.75</v>
      </c>
      <c r="K391" s="30">
        <v>207114.9</v>
      </c>
      <c r="L391" s="23">
        <f t="shared" si="95"/>
        <v>0.09749656274158015</v>
      </c>
      <c r="M391" s="27"/>
      <c r="N391" s="6">
        <v>15</v>
      </c>
      <c r="O391" s="6">
        <v>7224</v>
      </c>
      <c r="P391" s="30">
        <v>55467506.44</v>
      </c>
      <c r="Q391" s="30">
        <v>8922170.13</v>
      </c>
      <c r="R391" s="23">
        <f t="shared" si="96"/>
        <v>0.07803427492573077</v>
      </c>
      <c r="S391" s="27"/>
      <c r="T391" s="33">
        <v>12</v>
      </c>
      <c r="U391" s="29">
        <v>3596</v>
      </c>
      <c r="V391" s="30">
        <v>11953034.51</v>
      </c>
      <c r="W391" s="30">
        <v>308345.06</v>
      </c>
      <c r="X391" s="23">
        <f t="shared" si="97"/>
        <v>0.0001359245475874171</v>
      </c>
    </row>
    <row r="392" spans="1:24" ht="12.75">
      <c r="A392" s="28">
        <v>43009</v>
      </c>
      <c r="B392" s="29">
        <v>33</v>
      </c>
      <c r="C392" s="29">
        <v>12841</v>
      </c>
      <c r="D392" s="30">
        <v>67571543.43</v>
      </c>
      <c r="E392" s="30">
        <v>9514364.21</v>
      </c>
      <c r="F392" s="23">
        <f t="shared" si="94"/>
        <v>-0.015236260067154615</v>
      </c>
      <c r="G392" s="27"/>
      <c r="H392" s="6">
        <v>6</v>
      </c>
      <c r="I392" s="6">
        <v>1979</v>
      </c>
      <c r="J392" s="30">
        <v>5736497.22</v>
      </c>
      <c r="K392" s="30">
        <v>367477.75</v>
      </c>
      <c r="L392" s="23">
        <f t="shared" si="95"/>
        <v>-0.06181000346594852</v>
      </c>
      <c r="M392" s="27"/>
      <c r="N392" s="6">
        <v>15</v>
      </c>
      <c r="O392" s="6">
        <v>7260</v>
      </c>
      <c r="P392" s="30">
        <v>50861535.76</v>
      </c>
      <c r="Q392" s="30">
        <v>8593019.02</v>
      </c>
      <c r="R392" s="23">
        <f t="shared" si="96"/>
        <v>-2.8034859373368727E-06</v>
      </c>
      <c r="S392" s="27"/>
      <c r="T392" s="33">
        <v>12</v>
      </c>
      <c r="U392" s="29">
        <v>3602</v>
      </c>
      <c r="V392" s="30">
        <v>10973510.45</v>
      </c>
      <c r="W392" s="30">
        <v>553867.44</v>
      </c>
      <c r="X392" s="23">
        <f t="shared" si="97"/>
        <v>-0.0573315622379735</v>
      </c>
    </row>
    <row r="393" spans="1:24" ht="12.75">
      <c r="A393" s="28">
        <v>43040</v>
      </c>
      <c r="B393" s="29">
        <v>33</v>
      </c>
      <c r="C393" s="29">
        <v>12878</v>
      </c>
      <c r="D393" s="30">
        <v>66619466.34</v>
      </c>
      <c r="E393" s="30">
        <v>10079145.2</v>
      </c>
      <c r="F393" s="23">
        <f t="shared" si="94"/>
        <v>0.05873941210011961</v>
      </c>
      <c r="G393" s="27"/>
      <c r="H393" s="6">
        <v>6</v>
      </c>
      <c r="I393" s="6">
        <v>2000</v>
      </c>
      <c r="J393" s="30">
        <v>5824934.35</v>
      </c>
      <c r="K393" s="30">
        <v>511625.16</v>
      </c>
      <c r="L393" s="23">
        <f t="shared" si="95"/>
        <v>0.05792330692427312</v>
      </c>
      <c r="M393" s="27"/>
      <c r="N393" s="6">
        <v>15</v>
      </c>
      <c r="O393" s="6">
        <v>7274</v>
      </c>
      <c r="P393" s="30">
        <v>50610834.28</v>
      </c>
      <c r="Q393" s="30">
        <v>8893781.04</v>
      </c>
      <c r="R393" s="23">
        <f t="shared" si="96"/>
        <v>0.07065611065911999</v>
      </c>
      <c r="S393" s="27"/>
      <c r="T393" s="33">
        <v>12</v>
      </c>
      <c r="U393" s="29">
        <v>3604</v>
      </c>
      <c r="V393" s="30">
        <v>10183697.71</v>
      </c>
      <c r="W393" s="30">
        <v>673739</v>
      </c>
      <c r="X393" s="23">
        <f t="shared" si="97"/>
        <v>0.003664440930682428</v>
      </c>
    </row>
    <row r="394" spans="1:24" ht="12.75">
      <c r="A394" s="28">
        <v>43070</v>
      </c>
      <c r="B394" s="29">
        <v>33</v>
      </c>
      <c r="C394" s="29">
        <v>12986</v>
      </c>
      <c r="D394" s="30">
        <v>68195733.47</v>
      </c>
      <c r="E394" s="30">
        <v>11065374.5</v>
      </c>
      <c r="F394" s="23">
        <f t="shared" si="94"/>
        <v>0.08641555553140928</v>
      </c>
      <c r="G394" s="27"/>
      <c r="H394" s="6">
        <v>6</v>
      </c>
      <c r="I394" s="6">
        <v>2028</v>
      </c>
      <c r="J394" s="30">
        <v>6102106.85</v>
      </c>
      <c r="K394" s="30">
        <v>702482.82</v>
      </c>
      <c r="L394" s="23">
        <f t="shared" si="95"/>
        <v>0.14581470482085193</v>
      </c>
      <c r="M394" s="27"/>
      <c r="N394" s="6">
        <v>15</v>
      </c>
      <c r="O394" s="6">
        <v>7349</v>
      </c>
      <c r="P394" s="30">
        <v>51548035.28</v>
      </c>
      <c r="Q394" s="30">
        <v>9379218.15</v>
      </c>
      <c r="R394" s="23">
        <f t="shared" si="96"/>
        <v>0.06776581505729916</v>
      </c>
      <c r="S394" s="27"/>
      <c r="T394" s="33">
        <v>12</v>
      </c>
      <c r="U394" s="29">
        <v>3609</v>
      </c>
      <c r="V394" s="30">
        <v>10545591.34</v>
      </c>
      <c r="W394" s="30">
        <v>983673.53</v>
      </c>
      <c r="X394" s="23">
        <f t="shared" si="97"/>
        <v>0.1501081288040891</v>
      </c>
    </row>
    <row r="395" spans="1:24" s="22" customFormat="1" ht="12.75">
      <c r="A395" s="34" t="s">
        <v>36</v>
      </c>
      <c r="B395" s="10">
        <f>AVERAGE(B383:B394)</f>
        <v>33.666666666666664</v>
      </c>
      <c r="C395" s="10">
        <f>AVERAGE(C383:C394)</f>
        <v>12957.75</v>
      </c>
      <c r="D395" s="11">
        <v>828054920.1700002</v>
      </c>
      <c r="E395" s="11">
        <v>121032779.89999999</v>
      </c>
      <c r="F395" s="37">
        <f t="shared" si="94"/>
        <v>0.02128950539833345</v>
      </c>
      <c r="G395" s="35"/>
      <c r="H395" s="10">
        <f>AVERAGE(H383:H394)</f>
        <v>6</v>
      </c>
      <c r="I395" s="10">
        <f>AVERAGE(I383:I394)</f>
        <v>1929.9166666666667</v>
      </c>
      <c r="J395" s="11">
        <f>SUM(J383:J394)</f>
        <v>71886088.16</v>
      </c>
      <c r="K395" s="11">
        <f>SUM(K383:K394)</f>
        <v>6010406.520000001</v>
      </c>
      <c r="L395" s="37">
        <f t="shared" si="95"/>
        <v>0.03217563937577854</v>
      </c>
      <c r="M395" s="35"/>
      <c r="N395" s="10">
        <f>AVERAGE(N383:N394)</f>
        <v>15.666666666666666</v>
      </c>
      <c r="O395" s="10">
        <f>AVERAGE(O383:O394)</f>
        <v>7431</v>
      </c>
      <c r="P395" s="11">
        <f>SUM(P383:P394)</f>
        <v>621432373.56</v>
      </c>
      <c r="Q395" s="11">
        <f>SUM(Q383:Q394)</f>
        <v>103585855.6</v>
      </c>
      <c r="R395" s="37">
        <f t="shared" si="96"/>
        <v>0.019151675300826954</v>
      </c>
      <c r="S395" s="35"/>
      <c r="T395" s="10">
        <f>AVERAGE(T383:T394)</f>
        <v>12</v>
      </c>
      <c r="U395" s="10">
        <f>AVERAGE(U383:U394)</f>
        <v>3597.75</v>
      </c>
      <c r="V395" s="11">
        <f>SUM(V383:V394)</f>
        <v>134736458.45000002</v>
      </c>
      <c r="W395" s="11">
        <f>SUM(W383:W394)</f>
        <v>11436517.78</v>
      </c>
      <c r="X395" s="37">
        <f t="shared" si="97"/>
        <v>0.025440269745535257</v>
      </c>
    </row>
    <row r="396" spans="1:24" ht="12.75">
      <c r="A396" s="31" t="s">
        <v>21</v>
      </c>
      <c r="B396" s="27"/>
      <c r="C396" s="27"/>
      <c r="D396" s="7">
        <f>D381+D395</f>
        <v>16502759117.24</v>
      </c>
      <c r="E396" s="7">
        <f>E381+E395</f>
        <v>2260276910.8300004</v>
      </c>
      <c r="F396" s="27"/>
      <c r="G396" s="27"/>
      <c r="H396" s="32"/>
      <c r="I396" s="27"/>
      <c r="J396" s="7">
        <f>J381+J395</f>
        <v>1852247139.9200003</v>
      </c>
      <c r="K396" s="7">
        <f>K381+K395</f>
        <v>219243506.60000002</v>
      </c>
      <c r="L396" s="27"/>
      <c r="M396" s="27"/>
      <c r="N396" s="27"/>
      <c r="O396" s="27"/>
      <c r="P396" s="7">
        <f>P381+P395</f>
        <v>11408956815.43</v>
      </c>
      <c r="Q396" s="7">
        <f>Q381+Q395</f>
        <v>1780122289.78</v>
      </c>
      <c r="R396" s="27"/>
      <c r="S396" s="27"/>
      <c r="T396" s="27"/>
      <c r="U396" s="27"/>
      <c r="V396" s="7">
        <f>V381+V395</f>
        <v>3241390693.8899994</v>
      </c>
      <c r="W396" s="7">
        <f>W381+W395</f>
        <v>260873734.48</v>
      </c>
      <c r="X396" s="27"/>
    </row>
    <row r="398" spans="1:24" ht="12.75">
      <c r="A398" s="5">
        <v>43101</v>
      </c>
      <c r="B398" s="6">
        <v>33</v>
      </c>
      <c r="C398" s="6">
        <v>12993</v>
      </c>
      <c r="D398" s="7">
        <v>64017971.33</v>
      </c>
      <c r="E398" s="7">
        <v>10717718.59</v>
      </c>
      <c r="F398" s="23">
        <f>IF(D383=0,1,((D398-D383)/D383))</f>
        <v>0.056999724339209294</v>
      </c>
      <c r="H398" s="6">
        <v>6</v>
      </c>
      <c r="I398" s="6">
        <v>2030</v>
      </c>
      <c r="J398" s="7">
        <v>5745820.68</v>
      </c>
      <c r="K398" s="7">
        <v>776651.36</v>
      </c>
      <c r="L398" s="23">
        <f>IF(J383=0,1,((J398-J383)/J383))</f>
        <v>0.05585139775474726</v>
      </c>
      <c r="N398" s="6">
        <v>15</v>
      </c>
      <c r="O398" s="6">
        <v>7353</v>
      </c>
      <c r="P398" s="7">
        <v>47657229.13</v>
      </c>
      <c r="Q398" s="7">
        <v>8855058.67</v>
      </c>
      <c r="R398" s="23">
        <f>IF(P383=0,1,((P398-P383)/P383))</f>
        <v>0.040037269429895925</v>
      </c>
      <c r="T398" s="26">
        <v>12</v>
      </c>
      <c r="U398" s="6">
        <v>3610</v>
      </c>
      <c r="V398" s="7">
        <v>10614921.52</v>
      </c>
      <c r="W398" s="7">
        <v>1086008.56</v>
      </c>
      <c r="X398" s="23">
        <f>IF(V383=0,1,((V398-V383)/V383))</f>
        <v>0.14123721388528027</v>
      </c>
    </row>
    <row r="399" spans="1:24" ht="12.75">
      <c r="A399" s="5">
        <v>43132</v>
      </c>
      <c r="B399" s="6">
        <v>33</v>
      </c>
      <c r="C399" s="6">
        <v>13019</v>
      </c>
      <c r="D399" s="7">
        <v>61479430.75</v>
      </c>
      <c r="E399" s="7">
        <v>10651830.94</v>
      </c>
      <c r="F399" s="23">
        <f aca="true" t="shared" si="98" ref="F399:F410">IF(D384=0,1,((D399-D384)/D384))</f>
        <v>-0.06311187524381572</v>
      </c>
      <c r="H399" s="6">
        <v>6</v>
      </c>
      <c r="I399" s="6">
        <v>2039</v>
      </c>
      <c r="J399" s="7">
        <v>5499407.81</v>
      </c>
      <c r="K399" s="7">
        <v>813266.1</v>
      </c>
      <c r="L399" s="23">
        <f aca="true" t="shared" si="99" ref="L399:L410">IF(J384=0,1,((J399-J384)/J384))</f>
        <v>-0.07207676438820819</v>
      </c>
      <c r="N399" s="6">
        <v>15</v>
      </c>
      <c r="O399" s="6">
        <v>7370</v>
      </c>
      <c r="P399" s="7">
        <v>45962498.24</v>
      </c>
      <c r="Q399" s="7">
        <v>8679586.53</v>
      </c>
      <c r="R399" s="23">
        <f aca="true" t="shared" si="100" ref="R399:R410">IF(P384=0,1,((P399-P384)/P384))</f>
        <v>-0.05441972223082003</v>
      </c>
      <c r="T399" s="26">
        <v>12</v>
      </c>
      <c r="U399" s="6">
        <v>3610</v>
      </c>
      <c r="V399" s="7">
        <v>10017524.7</v>
      </c>
      <c r="W399" s="7">
        <v>1158978.31</v>
      </c>
      <c r="X399" s="23">
        <f aca="true" t="shared" si="101" ref="X399:X410">IF(V384=0,1,((V399-V384)/V384))</f>
        <v>-0.09642910275233357</v>
      </c>
    </row>
    <row r="400" spans="1:24" ht="12.75">
      <c r="A400" s="5">
        <v>43160</v>
      </c>
      <c r="B400" s="6">
        <v>33</v>
      </c>
      <c r="C400" s="6">
        <v>12910</v>
      </c>
      <c r="D400" s="7">
        <v>77523514.37</v>
      </c>
      <c r="E400" s="7">
        <v>13920866.55</v>
      </c>
      <c r="F400" s="23">
        <f t="shared" si="98"/>
        <v>0.081754131853912</v>
      </c>
      <c r="H400" s="6">
        <v>6</v>
      </c>
      <c r="I400" s="6">
        <v>2041</v>
      </c>
      <c r="J400" s="7">
        <v>7268477.97</v>
      </c>
      <c r="K400" s="7">
        <v>1195325.44</v>
      </c>
      <c r="L400" s="23">
        <f t="shared" si="99"/>
        <v>0.12804826013202913</v>
      </c>
      <c r="N400" s="6">
        <v>15</v>
      </c>
      <c r="O400" s="6">
        <v>7260</v>
      </c>
      <c r="P400" s="7">
        <v>58062116.56</v>
      </c>
      <c r="Q400" s="7">
        <v>11186273.12</v>
      </c>
      <c r="R400" s="23">
        <f t="shared" si="100"/>
        <v>0.07877577111054387</v>
      </c>
      <c r="T400" s="26">
        <v>12</v>
      </c>
      <c r="U400" s="6">
        <v>3609</v>
      </c>
      <c r="V400" s="7">
        <v>12192919.84</v>
      </c>
      <c r="W400" s="7">
        <v>1539267.99</v>
      </c>
      <c r="X400" s="23">
        <f t="shared" si="101"/>
        <v>0.06964867365815547</v>
      </c>
    </row>
    <row r="401" spans="1:24" ht="12.75">
      <c r="A401" s="5">
        <v>43191</v>
      </c>
      <c r="B401" s="6">
        <v>33</v>
      </c>
      <c r="C401" s="6">
        <v>12985</v>
      </c>
      <c r="D401" s="7">
        <v>69062552.92</v>
      </c>
      <c r="E401" s="7">
        <v>12622195.96</v>
      </c>
      <c r="F401" s="23">
        <f t="shared" si="98"/>
        <v>0.017182626655765157</v>
      </c>
      <c r="H401" s="6">
        <v>6</v>
      </c>
      <c r="I401" s="6">
        <v>2036</v>
      </c>
      <c r="J401" s="7">
        <v>6843408.69</v>
      </c>
      <c r="K401" s="7">
        <v>1120928.08</v>
      </c>
      <c r="L401" s="23">
        <f t="shared" si="99"/>
        <v>0.15286464811588846</v>
      </c>
      <c r="N401" s="6">
        <v>15</v>
      </c>
      <c r="O401" s="6">
        <v>7349</v>
      </c>
      <c r="P401" s="7">
        <v>51256472.72</v>
      </c>
      <c r="Q401" s="7">
        <v>9918171.16</v>
      </c>
      <c r="R401" s="23">
        <f t="shared" si="100"/>
        <v>-0.00438992224328841</v>
      </c>
      <c r="T401" s="26">
        <v>12</v>
      </c>
      <c r="U401" s="6">
        <v>3600</v>
      </c>
      <c r="V401" s="7">
        <v>10962671.51</v>
      </c>
      <c r="W401" s="7">
        <v>1583096.72</v>
      </c>
      <c r="X401" s="23">
        <f t="shared" si="101"/>
        <v>0.04631180477277265</v>
      </c>
    </row>
    <row r="402" spans="1:24" ht="12.75">
      <c r="A402" s="5">
        <v>43221</v>
      </c>
      <c r="B402" s="6">
        <v>33</v>
      </c>
      <c r="C402" s="6">
        <v>12972</v>
      </c>
      <c r="D402" s="7">
        <v>71442150.53</v>
      </c>
      <c r="E402" s="7">
        <v>13304612.76</v>
      </c>
      <c r="F402" s="23">
        <f t="shared" si="98"/>
        <v>0.004416898610311294</v>
      </c>
      <c r="H402" s="6">
        <v>6</v>
      </c>
      <c r="I402" s="6">
        <v>2033</v>
      </c>
      <c r="J402" s="7">
        <v>6675039.73</v>
      </c>
      <c r="K402" s="7">
        <v>1146444.78</v>
      </c>
      <c r="L402" s="23">
        <f t="shared" si="99"/>
        <v>0.0758452180978563</v>
      </c>
      <c r="N402" s="6">
        <v>15</v>
      </c>
      <c r="O402" s="6">
        <v>7348</v>
      </c>
      <c r="P402" s="7">
        <v>52787873.92</v>
      </c>
      <c r="Q402" s="7">
        <v>10309130.52</v>
      </c>
      <c r="R402" s="23">
        <f t="shared" si="100"/>
        <v>-0.004374462353168998</v>
      </c>
      <c r="T402" s="21">
        <v>12</v>
      </c>
      <c r="U402" s="6">
        <v>3591</v>
      </c>
      <c r="V402" s="7">
        <v>11979236.88</v>
      </c>
      <c r="W402" s="7">
        <v>1849037.46</v>
      </c>
      <c r="X402" s="23">
        <f t="shared" si="101"/>
        <v>0.0063441988671618385</v>
      </c>
    </row>
    <row r="403" spans="1:24" ht="12.75">
      <c r="A403" s="5">
        <v>43252</v>
      </c>
      <c r="B403" s="6">
        <v>33</v>
      </c>
      <c r="C403" s="6">
        <v>12970</v>
      </c>
      <c r="D403" s="7">
        <v>71041458.7</v>
      </c>
      <c r="E403" s="7">
        <v>13364565.05</v>
      </c>
      <c r="F403" s="23">
        <f t="shared" si="98"/>
        <v>0.05813825541005425</v>
      </c>
      <c r="H403" s="6">
        <v>6</v>
      </c>
      <c r="I403" s="6">
        <v>2034</v>
      </c>
      <c r="J403" s="7">
        <v>6948598.3</v>
      </c>
      <c r="K403" s="7">
        <v>1243183.79</v>
      </c>
      <c r="L403" s="23">
        <f t="shared" si="99"/>
        <v>0.24035026810402702</v>
      </c>
      <c r="N403" s="6">
        <v>15</v>
      </c>
      <c r="O403" s="6">
        <v>7349</v>
      </c>
      <c r="P403" s="7">
        <v>52610793.69</v>
      </c>
      <c r="Q403" s="7">
        <v>10291071.57</v>
      </c>
      <c r="R403" s="23">
        <f t="shared" si="100"/>
        <v>0.05000629159028312</v>
      </c>
      <c r="T403" s="21">
        <v>12</v>
      </c>
      <c r="U403" s="6">
        <v>3587</v>
      </c>
      <c r="V403" s="7">
        <v>11482066.71</v>
      </c>
      <c r="W403" s="7">
        <v>1830309.69</v>
      </c>
      <c r="X403" s="23">
        <f t="shared" si="101"/>
        <v>0.004483239325653351</v>
      </c>
    </row>
    <row r="404" spans="1:24" ht="12.75">
      <c r="A404" s="5">
        <v>43282</v>
      </c>
      <c r="B404" s="6">
        <v>33</v>
      </c>
      <c r="C404" s="6">
        <v>12993</v>
      </c>
      <c r="D404" s="7">
        <v>77390164.19</v>
      </c>
      <c r="E404" s="7">
        <v>3096375.24</v>
      </c>
      <c r="F404" s="23">
        <f t="shared" si="98"/>
        <v>-0.00421670637267887</v>
      </c>
      <c r="H404" s="6">
        <v>6</v>
      </c>
      <c r="I404" s="6">
        <v>2041</v>
      </c>
      <c r="J404" s="7">
        <v>7303181.62</v>
      </c>
      <c r="K404" s="7">
        <v>34160.74</v>
      </c>
      <c r="L404" s="23">
        <f t="shared" si="99"/>
        <v>0.14493318133572367</v>
      </c>
      <c r="N404" s="6">
        <v>15</v>
      </c>
      <c r="O404" s="6">
        <v>7361</v>
      </c>
      <c r="P404" s="7">
        <v>56944550.13</v>
      </c>
      <c r="Q404" s="7">
        <v>3023753.7</v>
      </c>
      <c r="R404" s="23">
        <f t="shared" si="100"/>
        <v>-0.02303980906528289</v>
      </c>
      <c r="T404" s="21">
        <v>12</v>
      </c>
      <c r="U404" s="6">
        <v>3591</v>
      </c>
      <c r="V404" s="7">
        <v>13142432.44</v>
      </c>
      <c r="W404" s="7">
        <v>38460.8</v>
      </c>
      <c r="X404" s="23">
        <f t="shared" si="101"/>
        <v>0.006951906042608719</v>
      </c>
    </row>
    <row r="405" spans="1:24" ht="12.75">
      <c r="A405" s="5">
        <v>43313</v>
      </c>
      <c r="B405" s="6">
        <v>33</v>
      </c>
      <c r="C405" s="6">
        <v>12974</v>
      </c>
      <c r="D405" s="7">
        <v>74548920.58</v>
      </c>
      <c r="E405" s="7">
        <v>7973653.36</v>
      </c>
      <c r="F405" s="23">
        <f t="shared" si="98"/>
        <v>0.06409069443077887</v>
      </c>
      <c r="H405" s="6">
        <v>6</v>
      </c>
      <c r="I405" s="6">
        <v>2041</v>
      </c>
      <c r="J405" s="7">
        <v>6828790.01</v>
      </c>
      <c r="K405" s="7">
        <v>142336.24</v>
      </c>
      <c r="L405" s="23">
        <f t="shared" si="99"/>
        <v>0.17096330532614148</v>
      </c>
      <c r="N405" s="6">
        <v>15</v>
      </c>
      <c r="O405" s="6">
        <v>7354</v>
      </c>
      <c r="P405" s="7">
        <v>54403085.04</v>
      </c>
      <c r="Q405" s="7">
        <v>7669838.88</v>
      </c>
      <c r="R405" s="23">
        <f t="shared" si="100"/>
        <v>0.050315150581098034</v>
      </c>
      <c r="T405" s="21">
        <v>12</v>
      </c>
      <c r="U405" s="6">
        <v>3579</v>
      </c>
      <c r="V405" s="7">
        <v>13317045.53</v>
      </c>
      <c r="W405" s="7">
        <v>161478.24</v>
      </c>
      <c r="X405" s="23">
        <f t="shared" si="101"/>
        <v>0.07135322257816454</v>
      </c>
    </row>
    <row r="406" spans="1:24" ht="12.75">
      <c r="A406" s="5">
        <v>43344</v>
      </c>
      <c r="B406" s="6">
        <v>33</v>
      </c>
      <c r="C406" s="6">
        <v>12943</v>
      </c>
      <c r="D406" s="7">
        <v>72544723.24</v>
      </c>
      <c r="E406" s="7">
        <v>9214264.97</v>
      </c>
      <c r="F406" s="23">
        <f t="shared" si="98"/>
        <v>-0.018049155925329533</v>
      </c>
      <c r="H406" s="6">
        <v>6</v>
      </c>
      <c r="I406" s="6">
        <v>2039</v>
      </c>
      <c r="J406" s="7">
        <v>6811861.96</v>
      </c>
      <c r="K406" s="7">
        <v>348538.1</v>
      </c>
      <c r="L406" s="23">
        <f t="shared" si="99"/>
        <v>0.05485630446786457</v>
      </c>
      <c r="N406" s="6">
        <v>15</v>
      </c>
      <c r="O406" s="6">
        <v>7323</v>
      </c>
      <c r="P406" s="7">
        <v>53116589.73</v>
      </c>
      <c r="Q406" s="7">
        <v>8487956.83</v>
      </c>
      <c r="R406" s="23">
        <f t="shared" si="100"/>
        <v>-0.04238367399015893</v>
      </c>
      <c r="T406" s="21">
        <v>12</v>
      </c>
      <c r="U406" s="6">
        <v>3581</v>
      </c>
      <c r="V406" s="7">
        <v>12616271.55</v>
      </c>
      <c r="W406" s="7">
        <v>377770.04</v>
      </c>
      <c r="X406" s="23">
        <f t="shared" si="101"/>
        <v>0.05548691752250291</v>
      </c>
    </row>
    <row r="407" spans="1:24" ht="12.75">
      <c r="A407" s="5">
        <v>43374</v>
      </c>
      <c r="B407" s="6">
        <v>33</v>
      </c>
      <c r="C407" s="6">
        <v>12928</v>
      </c>
      <c r="D407" s="7">
        <v>67258999.1</v>
      </c>
      <c r="E407" s="7">
        <v>9354598.03</v>
      </c>
      <c r="F407" s="23">
        <f t="shared" si="98"/>
        <v>-0.004625383913626155</v>
      </c>
      <c r="H407" s="6">
        <v>6</v>
      </c>
      <c r="I407" s="6">
        <v>2039</v>
      </c>
      <c r="J407" s="7">
        <v>6340021.61</v>
      </c>
      <c r="K407" s="7">
        <v>517768.14</v>
      </c>
      <c r="L407" s="23">
        <f t="shared" si="99"/>
        <v>0.10520782401773754</v>
      </c>
      <c r="N407" s="6">
        <v>15</v>
      </c>
      <c r="O407" s="6">
        <v>7310</v>
      </c>
      <c r="P407" s="7">
        <v>49141633.04</v>
      </c>
      <c r="Q407" s="7">
        <v>8217175</v>
      </c>
      <c r="R407" s="23">
        <f t="shared" si="100"/>
        <v>-0.033815391027822925</v>
      </c>
      <c r="T407" s="21">
        <v>12</v>
      </c>
      <c r="U407" s="6">
        <v>3579</v>
      </c>
      <c r="V407" s="7">
        <v>11777344.45</v>
      </c>
      <c r="W407" s="7">
        <v>619654.89</v>
      </c>
      <c r="X407" s="23">
        <f t="shared" si="101"/>
        <v>0.07325221984911857</v>
      </c>
    </row>
    <row r="408" spans="1:24" ht="12.75">
      <c r="A408" s="5">
        <v>43405</v>
      </c>
      <c r="B408" s="6">
        <v>33</v>
      </c>
      <c r="C408" s="6">
        <v>12990</v>
      </c>
      <c r="D408" s="7">
        <v>65065372.96</v>
      </c>
      <c r="E408" s="7">
        <v>9915176.24</v>
      </c>
      <c r="F408" s="23">
        <f t="shared" si="98"/>
        <v>-0.023327916979528338</v>
      </c>
      <c r="H408" s="6">
        <v>6</v>
      </c>
      <c r="I408" s="6">
        <v>2050</v>
      </c>
      <c r="J408" s="7">
        <v>6015758.09</v>
      </c>
      <c r="K408" s="7">
        <v>626335.31</v>
      </c>
      <c r="L408" s="23">
        <f t="shared" si="99"/>
        <v>0.032759809559055414</v>
      </c>
      <c r="N408" s="6">
        <v>15</v>
      </c>
      <c r="O408" s="6">
        <v>7268</v>
      </c>
      <c r="P408" s="7">
        <v>48453081.9</v>
      </c>
      <c r="Q408" s="7">
        <v>8502165.61</v>
      </c>
      <c r="R408" s="23">
        <f t="shared" si="100"/>
        <v>-0.042634198995069456</v>
      </c>
      <c r="T408" s="21">
        <v>12</v>
      </c>
      <c r="U408" s="6">
        <v>3672</v>
      </c>
      <c r="V408" s="7">
        <v>10596532.97</v>
      </c>
      <c r="W408" s="7">
        <v>786675.32</v>
      </c>
      <c r="X408" s="23">
        <f t="shared" si="101"/>
        <v>0.04053883685045083</v>
      </c>
    </row>
    <row r="409" spans="1:24" ht="12.75">
      <c r="A409" s="5">
        <v>43435</v>
      </c>
      <c r="B409" s="6">
        <v>33</v>
      </c>
      <c r="C409" s="6">
        <v>12953</v>
      </c>
      <c r="D409" s="7">
        <v>70728653.77</v>
      </c>
      <c r="E409" s="7">
        <v>11390085.93</v>
      </c>
      <c r="F409" s="23">
        <f t="shared" si="98"/>
        <v>0.03714191740622974</v>
      </c>
      <c r="H409" s="6">
        <v>6</v>
      </c>
      <c r="I409" s="6">
        <v>2062</v>
      </c>
      <c r="J409" s="7">
        <v>6702923.97</v>
      </c>
      <c r="K409" s="7">
        <v>901274.98</v>
      </c>
      <c r="L409" s="23">
        <f t="shared" si="99"/>
        <v>0.09846060299648804</v>
      </c>
      <c r="N409" s="6">
        <v>15</v>
      </c>
      <c r="O409" s="6">
        <v>7228</v>
      </c>
      <c r="P409" s="7">
        <v>52853714.24</v>
      </c>
      <c r="Q409" s="7">
        <v>9511065.06</v>
      </c>
      <c r="R409" s="23">
        <f t="shared" si="100"/>
        <v>0.02532936421160921</v>
      </c>
      <c r="T409" s="21">
        <v>12</v>
      </c>
      <c r="U409" s="6">
        <v>3663</v>
      </c>
      <c r="V409" s="7">
        <v>11172015.56</v>
      </c>
      <c r="W409" s="7">
        <v>977745.89</v>
      </c>
      <c r="X409" s="23">
        <f t="shared" si="101"/>
        <v>0.05940152617368546</v>
      </c>
    </row>
    <row r="410" spans="1:24" s="22" customFormat="1" ht="12.75">
      <c r="A410" s="22" t="s">
        <v>37</v>
      </c>
      <c r="B410" s="10">
        <f>AVERAGE(B398:B409)</f>
        <v>33</v>
      </c>
      <c r="C410" s="10">
        <f>AVERAGE(C398:C409)</f>
        <v>12969.166666666666</v>
      </c>
      <c r="D410" s="11">
        <v>842103912.44</v>
      </c>
      <c r="E410" s="11">
        <v>125525943.61999997</v>
      </c>
      <c r="F410" s="37">
        <f t="shared" si="98"/>
        <v>0.016966256618722336</v>
      </c>
      <c r="H410" s="10">
        <f>AVERAGE(H398:H409)</f>
        <v>6</v>
      </c>
      <c r="I410" s="10">
        <f>AVERAGE(I398:I409)</f>
        <v>2040.4166666666667</v>
      </c>
      <c r="J410" s="11">
        <f>SUM(J398:J409)</f>
        <v>78983290.44</v>
      </c>
      <c r="K410" s="11">
        <f>SUM(K398:K409)</f>
        <v>8866213.06</v>
      </c>
      <c r="L410" s="37">
        <f t="shared" si="99"/>
        <v>0.0987284530520488</v>
      </c>
      <c r="N410" s="10">
        <f>AVERAGE(N398:N409)</f>
        <v>15</v>
      </c>
      <c r="O410" s="10">
        <f>AVERAGE(O398:O409)</f>
        <v>7322.75</v>
      </c>
      <c r="P410" s="11">
        <f>SUM(P398:P409)</f>
        <v>623249638.34</v>
      </c>
      <c r="Q410" s="11">
        <f>SUM(Q398:Q409)</f>
        <v>104651246.65</v>
      </c>
      <c r="R410" s="37">
        <f t="shared" si="100"/>
        <v>0.0029243162366799865</v>
      </c>
      <c r="S410" s="11"/>
      <c r="T410" s="10">
        <f>AVERAGE(T398:T409)</f>
        <v>12</v>
      </c>
      <c r="U410" s="10">
        <f>AVERAGE(U398:U409)</f>
        <v>3606</v>
      </c>
      <c r="V410" s="11">
        <f>SUM(V398:V409)</f>
        <v>139870983.66</v>
      </c>
      <c r="W410" s="11">
        <f>SUM(W398:W409)</f>
        <v>12008483.910000002</v>
      </c>
      <c r="X410" s="37">
        <f t="shared" si="101"/>
        <v>0.0381079128030174</v>
      </c>
    </row>
    <row r="411" spans="1:23" ht="12.75">
      <c r="A411" s="8" t="s">
        <v>21</v>
      </c>
      <c r="D411" s="7">
        <f>D396+D410</f>
        <v>17344863029.68</v>
      </c>
      <c r="E411" s="7">
        <f>E396+E410</f>
        <v>2385802854.4500003</v>
      </c>
      <c r="J411" s="7">
        <f>J396+J410</f>
        <v>1931230430.3600004</v>
      </c>
      <c r="K411" s="7">
        <f>K396+K410</f>
        <v>228109719.66000003</v>
      </c>
      <c r="P411" s="7">
        <f>P396+P410</f>
        <v>12032206453.77</v>
      </c>
      <c r="Q411" s="7">
        <f>Q396+Q410</f>
        <v>1884773536.43</v>
      </c>
      <c r="V411" s="7">
        <f>V396+V410</f>
        <v>3381261677.549999</v>
      </c>
      <c r="W411" s="7">
        <f>W396+W410</f>
        <v>272882218.39</v>
      </c>
    </row>
    <row r="413" spans="1:24" ht="12.75">
      <c r="A413" s="5">
        <v>43466</v>
      </c>
      <c r="B413" s="6">
        <v>33</v>
      </c>
      <c r="C413" s="6">
        <v>12862</v>
      </c>
      <c r="D413" s="7">
        <v>63865419.3</v>
      </c>
      <c r="E413" s="7">
        <v>10652052.75</v>
      </c>
      <c r="F413" s="23">
        <f>IF(D398=0,1,((D413-D398)/D398))</f>
        <v>-0.0023829563297722385</v>
      </c>
      <c r="H413" s="6">
        <v>6</v>
      </c>
      <c r="I413" s="6">
        <v>2044</v>
      </c>
      <c r="J413" s="7">
        <v>6207818.78</v>
      </c>
      <c r="K413" s="7">
        <v>881521.24</v>
      </c>
      <c r="L413" s="23">
        <f>IF(J398=0,1,((J413-J398)/J398))</f>
        <v>0.0804059377641421</v>
      </c>
      <c r="N413" s="6">
        <v>15</v>
      </c>
      <c r="O413" s="6">
        <v>7155</v>
      </c>
      <c r="P413" s="7">
        <v>47152045</v>
      </c>
      <c r="Q413" s="7">
        <v>8687110.46</v>
      </c>
      <c r="R413" s="23">
        <f>IF(P398=0,1,((P413-P398)/P398))</f>
        <v>-0.010600367231211763</v>
      </c>
      <c r="T413" s="6">
        <v>12</v>
      </c>
      <c r="U413" s="6">
        <v>3663</v>
      </c>
      <c r="V413" s="7">
        <v>10505555.52</v>
      </c>
      <c r="W413" s="7">
        <v>1083421.05</v>
      </c>
      <c r="X413" s="23">
        <f>IF(V398=0,1,((V413-V398)/V398))</f>
        <v>-0.010303043672432163</v>
      </c>
    </row>
    <row r="414" spans="1:24" ht="12.75">
      <c r="A414" s="5">
        <v>43497</v>
      </c>
      <c r="B414" s="6">
        <v>33</v>
      </c>
      <c r="C414" s="6">
        <v>12784</v>
      </c>
      <c r="D414" s="7">
        <v>63216600.78</v>
      </c>
      <c r="E414" s="7">
        <v>10969954.11</v>
      </c>
      <c r="F414" s="23">
        <f aca="true" t="shared" si="102" ref="F414:F425">IF(D399=0,1,((D414-D399)/D399))</f>
        <v>0.028256117677211923</v>
      </c>
      <c r="H414" s="6">
        <v>6</v>
      </c>
      <c r="I414" s="6">
        <v>2027</v>
      </c>
      <c r="J414" s="7">
        <v>6163801.01</v>
      </c>
      <c r="K414" s="7">
        <v>922340.94</v>
      </c>
      <c r="L414" s="23">
        <f aca="true" t="shared" si="103" ref="L414:L425">IF(J399=0,1,((J414-J399)/J399))</f>
        <v>0.12081177154963531</v>
      </c>
      <c r="N414" s="6">
        <v>15</v>
      </c>
      <c r="O414" s="6">
        <v>7097</v>
      </c>
      <c r="P414" s="7">
        <v>46447199.51</v>
      </c>
      <c r="Q414" s="7">
        <v>8754037.68</v>
      </c>
      <c r="R414" s="23">
        <f aca="true" t="shared" si="104" ref="R414:R425">IF(P399=0,1,((P414-P399)/P399))</f>
        <v>0.010545581475337922</v>
      </c>
      <c r="T414" s="6">
        <v>12</v>
      </c>
      <c r="U414" s="6">
        <v>3660</v>
      </c>
      <c r="V414" s="7">
        <v>10605600.26</v>
      </c>
      <c r="W414" s="7">
        <v>1293575.49</v>
      </c>
      <c r="X414" s="23">
        <f aca="true" t="shared" si="105" ref="X414:X425">IF(V399=0,1,((V414-V399)/V399))</f>
        <v>0.058704677813272634</v>
      </c>
    </row>
    <row r="415" spans="1:24" ht="12.75">
      <c r="A415" s="5">
        <v>43525</v>
      </c>
      <c r="B415" s="6">
        <v>33</v>
      </c>
      <c r="C415" s="6">
        <v>12730</v>
      </c>
      <c r="D415" s="7">
        <v>72798631.57</v>
      </c>
      <c r="E415" s="7">
        <v>13016598.27</v>
      </c>
      <c r="F415" s="23">
        <f t="shared" si="102"/>
        <v>-0.060947737449689766</v>
      </c>
      <c r="H415" s="6">
        <v>6</v>
      </c>
      <c r="I415" s="6">
        <v>2046</v>
      </c>
      <c r="J415" s="7">
        <v>7108187.3</v>
      </c>
      <c r="K415" s="7">
        <v>1116147.59</v>
      </c>
      <c r="L415" s="23">
        <f t="shared" si="103"/>
        <v>-0.0220528521461557</v>
      </c>
      <c r="N415" s="6">
        <v>15</v>
      </c>
      <c r="O415" s="6">
        <v>7026</v>
      </c>
      <c r="P415" s="7">
        <v>54638474.52</v>
      </c>
      <c r="Q415" s="7">
        <v>10435847.5</v>
      </c>
      <c r="R415" s="23">
        <f t="shared" si="104"/>
        <v>-0.05896516081121654</v>
      </c>
      <c r="T415" s="6">
        <v>12</v>
      </c>
      <c r="U415" s="6">
        <v>3658</v>
      </c>
      <c r="V415" s="7">
        <v>11051969.75</v>
      </c>
      <c r="W415" s="7">
        <v>1464603.18</v>
      </c>
      <c r="X415" s="23">
        <f t="shared" si="105"/>
        <v>-0.09357480447439732</v>
      </c>
    </row>
    <row r="416" spans="1:24" ht="12.75">
      <c r="A416" s="5">
        <v>43556</v>
      </c>
      <c r="B416" s="6">
        <v>33</v>
      </c>
      <c r="C416" s="6">
        <v>12576</v>
      </c>
      <c r="D416" s="7">
        <v>67277993.72</v>
      </c>
      <c r="E416" s="7">
        <v>12277352.15</v>
      </c>
      <c r="F416" s="23">
        <f t="shared" si="102"/>
        <v>-0.02583975142168844</v>
      </c>
      <c r="H416" s="6">
        <v>6</v>
      </c>
      <c r="I416" s="6">
        <v>2039</v>
      </c>
      <c r="J416" s="7">
        <v>6604544.84</v>
      </c>
      <c r="K416" s="7">
        <v>1082470.57</v>
      </c>
      <c r="L416" s="23">
        <f t="shared" si="103"/>
        <v>-0.03490422110096139</v>
      </c>
      <c r="N416" s="6">
        <v>15</v>
      </c>
      <c r="O416" s="6">
        <v>6887</v>
      </c>
      <c r="P416" s="7">
        <v>49028777.24</v>
      </c>
      <c r="Q416" s="7">
        <v>9464474.67</v>
      </c>
      <c r="R416" s="23">
        <f t="shared" si="104"/>
        <v>-0.04346173979175828</v>
      </c>
      <c r="T416" s="6">
        <v>13</v>
      </c>
      <c r="U416" s="6">
        <v>3650</v>
      </c>
      <c r="V416" s="7">
        <v>11644671.64</v>
      </c>
      <c r="W416" s="7">
        <v>1730406.91</v>
      </c>
      <c r="X416" s="23">
        <f t="shared" si="105"/>
        <v>0.06221112521504358</v>
      </c>
    </row>
    <row r="417" spans="1:24" ht="12.75">
      <c r="A417" s="5">
        <v>43586</v>
      </c>
      <c r="B417" s="6">
        <v>33</v>
      </c>
      <c r="C417" s="6">
        <v>12595</v>
      </c>
      <c r="D417" s="7">
        <v>73442645.34</v>
      </c>
      <c r="E417" s="7">
        <v>13640415.92</v>
      </c>
      <c r="F417" s="23">
        <f t="shared" si="102"/>
        <v>0.02800160402730254</v>
      </c>
      <c r="H417" s="6">
        <v>6</v>
      </c>
      <c r="I417" s="6">
        <v>2038</v>
      </c>
      <c r="J417" s="7">
        <v>6816189.6</v>
      </c>
      <c r="K417" s="7">
        <v>1169869.33</v>
      </c>
      <c r="L417" s="23">
        <f t="shared" si="103"/>
        <v>0.0211459220782794</v>
      </c>
      <c r="N417" s="6">
        <v>15</v>
      </c>
      <c r="O417" s="6">
        <v>6922</v>
      </c>
      <c r="P417" s="7">
        <v>54135685.27</v>
      </c>
      <c r="Q417" s="7">
        <v>10553271.27</v>
      </c>
      <c r="R417" s="23">
        <f t="shared" si="104"/>
        <v>0.025532593944636015</v>
      </c>
      <c r="T417" s="6">
        <v>12</v>
      </c>
      <c r="U417" s="6">
        <v>3635</v>
      </c>
      <c r="V417" s="7">
        <v>12490770.47</v>
      </c>
      <c r="W417" s="7">
        <v>1917275.32</v>
      </c>
      <c r="X417" s="23">
        <f t="shared" si="105"/>
        <v>0.04270168418274068</v>
      </c>
    </row>
    <row r="418" spans="1:24" ht="12.75">
      <c r="A418" s="5">
        <v>43617</v>
      </c>
      <c r="B418" s="6">
        <v>33</v>
      </c>
      <c r="C418" s="6">
        <v>12555</v>
      </c>
      <c r="D418" s="7">
        <v>72181300.75</v>
      </c>
      <c r="E418" s="7">
        <v>13499597.53</v>
      </c>
      <c r="F418" s="23">
        <f t="shared" si="102"/>
        <v>0.01604474444723074</v>
      </c>
      <c r="H418" s="6">
        <v>6</v>
      </c>
      <c r="I418" s="6">
        <v>1999</v>
      </c>
      <c r="J418" s="7">
        <v>6935268.62</v>
      </c>
      <c r="K418" s="7">
        <v>1193444.22</v>
      </c>
      <c r="L418" s="23">
        <f t="shared" si="103"/>
        <v>-0.0019183264630507858</v>
      </c>
      <c r="N418" s="6">
        <v>15</v>
      </c>
      <c r="O418" s="6">
        <v>6947</v>
      </c>
      <c r="P418" s="7">
        <v>52992749.27</v>
      </c>
      <c r="Q418" s="7">
        <v>10360794.48</v>
      </c>
      <c r="R418" s="23">
        <f t="shared" si="104"/>
        <v>0.007260023147542933</v>
      </c>
      <c r="T418" s="6">
        <v>12</v>
      </c>
      <c r="U418" s="6">
        <v>3609</v>
      </c>
      <c r="V418" s="7">
        <v>12253282.86</v>
      </c>
      <c r="W418" s="7">
        <v>1945358.83</v>
      </c>
      <c r="X418" s="23">
        <f t="shared" si="105"/>
        <v>0.06716701526636562</v>
      </c>
    </row>
    <row r="419" spans="1:24" ht="12.75">
      <c r="A419" s="5">
        <v>43647</v>
      </c>
      <c r="B419" s="6">
        <v>33</v>
      </c>
      <c r="C419" s="6">
        <v>12803</v>
      </c>
      <c r="D419" s="7">
        <v>75069047.19</v>
      </c>
      <c r="E419" s="7">
        <v>2845064.14</v>
      </c>
      <c r="F419" s="23">
        <f t="shared" si="102"/>
        <v>-0.029992403095326733</v>
      </c>
      <c r="H419" s="6">
        <v>6</v>
      </c>
      <c r="I419" s="6">
        <v>1996</v>
      </c>
      <c r="J419" s="7">
        <v>7081890.58</v>
      </c>
      <c r="K419" s="7">
        <v>32953.83</v>
      </c>
      <c r="L419" s="23">
        <f t="shared" si="103"/>
        <v>-0.030300634916977463</v>
      </c>
      <c r="N419" s="6">
        <v>15</v>
      </c>
      <c r="O419" s="6">
        <v>7198</v>
      </c>
      <c r="P419" s="7">
        <v>54266037.42</v>
      </c>
      <c r="Q419" s="7">
        <v>2768186.6</v>
      </c>
      <c r="R419" s="23">
        <f t="shared" si="104"/>
        <v>-0.04703720907242508</v>
      </c>
      <c r="T419" s="6">
        <v>12</v>
      </c>
      <c r="U419" s="6">
        <v>3609</v>
      </c>
      <c r="V419" s="7">
        <v>13721119.19</v>
      </c>
      <c r="W419" s="7">
        <v>43923.71</v>
      </c>
      <c r="X419" s="23">
        <f t="shared" si="105"/>
        <v>0.044031936450266436</v>
      </c>
    </row>
    <row r="420" spans="1:24" ht="12.75">
      <c r="A420" s="5">
        <v>43678</v>
      </c>
      <c r="B420" s="6">
        <v>33</v>
      </c>
      <c r="C420" s="6">
        <v>12793</v>
      </c>
      <c r="D420" s="7">
        <v>76051356.82</v>
      </c>
      <c r="E420" s="7">
        <v>8012479.47</v>
      </c>
      <c r="F420" s="23">
        <f t="shared" si="102"/>
        <v>0.020153695429938508</v>
      </c>
      <c r="H420" s="6">
        <v>6</v>
      </c>
      <c r="I420" s="6">
        <v>1999</v>
      </c>
      <c r="J420" s="7">
        <v>7185507.39</v>
      </c>
      <c r="K420" s="7">
        <v>154321.97</v>
      </c>
      <c r="L420" s="23">
        <f t="shared" si="103"/>
        <v>0.05223727475550239</v>
      </c>
      <c r="N420" s="6">
        <v>15</v>
      </c>
      <c r="O420" s="6">
        <v>7187</v>
      </c>
      <c r="P420" s="7">
        <v>55593890.68</v>
      </c>
      <c r="Q420" s="7">
        <v>7684409.98</v>
      </c>
      <c r="R420" s="23">
        <f t="shared" si="104"/>
        <v>0.021888568251680174</v>
      </c>
      <c r="T420" s="6">
        <v>12</v>
      </c>
      <c r="U420" s="6">
        <v>3607</v>
      </c>
      <c r="V420" s="7">
        <v>13271958.75</v>
      </c>
      <c r="W420" s="7">
        <v>173747.52</v>
      </c>
      <c r="X420" s="23">
        <f t="shared" si="105"/>
        <v>-0.003385644353203569</v>
      </c>
    </row>
    <row r="421" spans="1:24" ht="12.75">
      <c r="A421" s="5">
        <v>43709</v>
      </c>
      <c r="B421" s="6">
        <v>33</v>
      </c>
      <c r="C421" s="6">
        <v>12778</v>
      </c>
      <c r="D421" s="7">
        <v>71756394.26</v>
      </c>
      <c r="E421" s="7">
        <v>9037136.610000001</v>
      </c>
      <c r="F421" s="23">
        <f t="shared" si="102"/>
        <v>-0.010866799744923657</v>
      </c>
      <c r="H421" s="6">
        <v>6</v>
      </c>
      <c r="I421" s="6">
        <v>2009</v>
      </c>
      <c r="J421" s="7">
        <v>6795744.91</v>
      </c>
      <c r="K421" s="7">
        <v>361626.31</v>
      </c>
      <c r="L421" s="23">
        <f t="shared" si="103"/>
        <v>-0.00236602710017333</v>
      </c>
      <c r="N421" s="6">
        <v>15</v>
      </c>
      <c r="O421" s="6">
        <v>7165</v>
      </c>
      <c r="P421" s="7">
        <v>52263657.92</v>
      </c>
      <c r="Q421" s="7">
        <v>8289630.28</v>
      </c>
      <c r="R421" s="23">
        <f t="shared" si="104"/>
        <v>-0.01605772912635359</v>
      </c>
      <c r="T421" s="6">
        <v>12</v>
      </c>
      <c r="U421" s="6">
        <v>3604</v>
      </c>
      <c r="V421" s="7">
        <v>12696991.43</v>
      </c>
      <c r="W421" s="7">
        <v>385880.02</v>
      </c>
      <c r="X421" s="23">
        <f t="shared" si="105"/>
        <v>0.006398077251277851</v>
      </c>
    </row>
    <row r="422" spans="1:24" ht="12.75">
      <c r="A422" s="5">
        <v>43739</v>
      </c>
      <c r="B422" s="6">
        <v>33</v>
      </c>
      <c r="C422" s="6">
        <v>12746</v>
      </c>
      <c r="D422" s="7">
        <v>64339892.03</v>
      </c>
      <c r="E422" s="7">
        <v>8995510.63</v>
      </c>
      <c r="F422" s="23">
        <f t="shared" si="102"/>
        <v>-0.04340098884998116</v>
      </c>
      <c r="H422" s="6">
        <v>6</v>
      </c>
      <c r="I422" s="6">
        <v>2006</v>
      </c>
      <c r="J422" s="7">
        <v>6269717.93</v>
      </c>
      <c r="K422" s="7">
        <v>519510.9</v>
      </c>
      <c r="L422" s="23">
        <f t="shared" si="103"/>
        <v>-0.011088870720742012</v>
      </c>
      <c r="N422" s="6">
        <v>15</v>
      </c>
      <c r="O422" s="6">
        <v>7146</v>
      </c>
      <c r="P422" s="7">
        <v>47051708.75</v>
      </c>
      <c r="Q422" s="7">
        <v>7906835.79</v>
      </c>
      <c r="R422" s="23">
        <f t="shared" si="104"/>
        <v>-0.0425285885045549</v>
      </c>
      <c r="T422" s="6">
        <v>12</v>
      </c>
      <c r="U422" s="6">
        <v>3594</v>
      </c>
      <c r="V422" s="7">
        <v>11018465.35</v>
      </c>
      <c r="W422" s="7">
        <v>569163.94</v>
      </c>
      <c r="X422" s="23">
        <f t="shared" si="105"/>
        <v>-0.06443550184184345</v>
      </c>
    </row>
    <row r="423" spans="1:24" ht="12.75">
      <c r="A423" s="5">
        <v>43770</v>
      </c>
      <c r="B423" s="6">
        <v>33</v>
      </c>
      <c r="C423" s="6">
        <v>12743</v>
      </c>
      <c r="D423" s="7">
        <v>66658854.29</v>
      </c>
      <c r="E423" s="7">
        <v>10088077.23</v>
      </c>
      <c r="F423" s="23">
        <f t="shared" si="102"/>
        <v>0.02449046639569125</v>
      </c>
      <c r="H423" s="6">
        <v>6</v>
      </c>
      <c r="I423" s="6">
        <v>2003</v>
      </c>
      <c r="J423" s="7">
        <v>6213132.35</v>
      </c>
      <c r="K423" s="7">
        <v>629472.74</v>
      </c>
      <c r="L423" s="23">
        <f t="shared" si="103"/>
        <v>0.03280954071741934</v>
      </c>
      <c r="N423" s="6">
        <v>15</v>
      </c>
      <c r="O423" s="6">
        <v>7146</v>
      </c>
      <c r="P423" s="7">
        <v>49878101.96</v>
      </c>
      <c r="Q423" s="7">
        <v>8646107.52</v>
      </c>
      <c r="R423" s="23">
        <f t="shared" si="104"/>
        <v>0.029410307954012775</v>
      </c>
      <c r="T423" s="6">
        <v>12</v>
      </c>
      <c r="U423" s="6">
        <v>3594</v>
      </c>
      <c r="V423" s="7">
        <v>10567619.98</v>
      </c>
      <c r="W423" s="7">
        <v>812496.97</v>
      </c>
      <c r="X423" s="23">
        <f t="shared" si="105"/>
        <v>-0.0027285330099813035</v>
      </c>
    </row>
    <row r="424" spans="1:24" ht="12.75">
      <c r="A424" s="5">
        <v>43800</v>
      </c>
      <c r="B424" s="6">
        <v>36</v>
      </c>
      <c r="C424" s="6">
        <v>14215</v>
      </c>
      <c r="D424" s="7">
        <v>67010239.59</v>
      </c>
      <c r="E424" s="7">
        <v>10292101.63</v>
      </c>
      <c r="F424" s="23">
        <f t="shared" si="102"/>
        <v>-0.05257295285290982</v>
      </c>
      <c r="H424" s="6">
        <v>8</v>
      </c>
      <c r="I424" s="6">
        <v>3061</v>
      </c>
      <c r="J424" s="7">
        <v>6296508.99</v>
      </c>
      <c r="K424" s="7">
        <v>431025.39</v>
      </c>
      <c r="L424" s="23">
        <f t="shared" si="103"/>
        <v>-0.060632491405090416</v>
      </c>
      <c r="N424" s="6">
        <v>16</v>
      </c>
      <c r="O424" s="6">
        <v>7562</v>
      </c>
      <c r="P424" s="7">
        <v>49971596.54</v>
      </c>
      <c r="Q424" s="7">
        <v>8830671.56</v>
      </c>
      <c r="R424" s="23">
        <f t="shared" si="104"/>
        <v>-0.05453008821504543</v>
      </c>
      <c r="T424" s="6">
        <v>12</v>
      </c>
      <c r="U424" s="6">
        <v>3592</v>
      </c>
      <c r="V424" s="7">
        <v>10742134.06</v>
      </c>
      <c r="W424" s="7">
        <v>1030404.68</v>
      </c>
      <c r="X424" s="23">
        <f t="shared" si="105"/>
        <v>-0.03847841937663753</v>
      </c>
    </row>
    <row r="425" spans="1:24" s="22" customFormat="1" ht="12.75">
      <c r="A425" s="36" t="s">
        <v>38</v>
      </c>
      <c r="B425" s="10">
        <f>AVERAGE(B413:B424)</f>
        <v>33.25</v>
      </c>
      <c r="C425" s="10">
        <f>AVERAGE(C413:C424)</f>
        <v>12848.333333333334</v>
      </c>
      <c r="D425" s="11">
        <v>833668375.64</v>
      </c>
      <c r="E425" s="11">
        <v>123326340.43999998</v>
      </c>
      <c r="F425" s="37">
        <f t="shared" si="102"/>
        <v>-0.010017216017389188</v>
      </c>
      <c r="H425" s="10">
        <f>AVERAGE(H413:H424)</f>
        <v>6.166666666666667</v>
      </c>
      <c r="I425" s="10">
        <f>AVERAGE(I413:I424)</f>
        <v>2105.5833333333335</v>
      </c>
      <c r="J425" s="11">
        <f>SUM(J413:J424)</f>
        <v>79678312.3</v>
      </c>
      <c r="K425" s="11">
        <f>SUM(K413:K424)</f>
        <v>8494705.03</v>
      </c>
      <c r="L425" s="37">
        <f t="shared" si="103"/>
        <v>0.008799606298093846</v>
      </c>
      <c r="N425" s="10">
        <f>AVERAGE(N413:N424)</f>
        <v>15.083333333333334</v>
      </c>
      <c r="O425" s="10">
        <f>AVERAGE(O413:O424)</f>
        <v>7119.833333333333</v>
      </c>
      <c r="P425" s="11">
        <f>SUM(P413:P424)</f>
        <v>613419924.08</v>
      </c>
      <c r="Q425" s="11">
        <f>SUM(Q413:Q424)</f>
        <v>102381377.79</v>
      </c>
      <c r="R425" s="37">
        <f t="shared" si="104"/>
        <v>-0.015771712738062767</v>
      </c>
      <c r="S425" s="11"/>
      <c r="T425" s="10">
        <f>AVERAGE(T413:T424)</f>
        <v>12.083333333333334</v>
      </c>
      <c r="U425" s="10">
        <f>AVERAGE(U413:U424)</f>
        <v>3622.9166666666665</v>
      </c>
      <c r="V425" s="11">
        <f>SUM(V413:V424)</f>
        <v>140570139.26</v>
      </c>
      <c r="W425" s="11">
        <f>SUM(W413:W424)</f>
        <v>12450257.620000001</v>
      </c>
      <c r="X425" s="37">
        <f t="shared" si="105"/>
        <v>0.004998574984640914</v>
      </c>
    </row>
    <row r="426" spans="1:23" ht="12.75">
      <c r="A426" s="8" t="s">
        <v>21</v>
      </c>
      <c r="D426" s="7">
        <f>D411+D425</f>
        <v>18178531405.32</v>
      </c>
      <c r="E426" s="7">
        <f>E411+E425</f>
        <v>2509129194.8900003</v>
      </c>
      <c r="J426" s="7">
        <f>J411+J425</f>
        <v>2010908742.6600003</v>
      </c>
      <c r="K426" s="7">
        <f>K411+K425</f>
        <v>236604424.69000003</v>
      </c>
      <c r="P426" s="7">
        <f>P411+P425</f>
        <v>12645626377.85</v>
      </c>
      <c r="Q426" s="7">
        <f>Q411+Q425</f>
        <v>1987154914.22</v>
      </c>
      <c r="V426" s="7">
        <f>V411+V425</f>
        <v>3521831816.8099995</v>
      </c>
      <c r="W426" s="7">
        <f>W411+W425</f>
        <v>285332476.01</v>
      </c>
    </row>
    <row r="428" spans="1:24" ht="12.75">
      <c r="A428" s="5">
        <v>43831</v>
      </c>
      <c r="B428" s="6">
        <v>39</v>
      </c>
      <c r="C428" s="6">
        <v>13354</v>
      </c>
      <c r="D428" s="7">
        <v>68751457.71</v>
      </c>
      <c r="E428" s="7">
        <v>10609684.29</v>
      </c>
      <c r="F428" s="23">
        <f>IF(D413=0,1,((D428-D413)/D413))</f>
        <v>0.07650522714097324</v>
      </c>
      <c r="H428" s="6">
        <v>8</v>
      </c>
      <c r="I428" s="6">
        <v>1997</v>
      </c>
      <c r="J428" s="7">
        <v>6630801.86</v>
      </c>
      <c r="K428" s="7">
        <v>364114.03</v>
      </c>
      <c r="L428" s="23">
        <f>IF(J413=0,1,((J428-J413)/J413))</f>
        <v>0.06813715009895957</v>
      </c>
      <c r="N428" s="6">
        <v>19</v>
      </c>
      <c r="O428" s="6">
        <v>7770</v>
      </c>
      <c r="P428" s="7">
        <v>50801104.9</v>
      </c>
      <c r="Q428" s="7">
        <v>9034210.46</v>
      </c>
      <c r="R428" s="23">
        <f>IF(P413=0,1,((P428-P413)/P413))</f>
        <v>0.07738921821948547</v>
      </c>
      <c r="T428" s="6">
        <v>12</v>
      </c>
      <c r="U428" s="6">
        <v>3587</v>
      </c>
      <c r="V428" s="7">
        <v>11319550.95</v>
      </c>
      <c r="W428" s="7">
        <v>1211359.8</v>
      </c>
      <c r="X428" s="23">
        <f>IF(V413=0,1,((V428-V413)/V413))</f>
        <v>0.0774823785805855</v>
      </c>
    </row>
    <row r="429" spans="1:24" ht="12.75">
      <c r="A429" s="5">
        <v>43862</v>
      </c>
      <c r="B429" s="6">
        <v>39</v>
      </c>
      <c r="C429" s="6">
        <v>12525</v>
      </c>
      <c r="D429" s="7">
        <v>64390341.92</v>
      </c>
      <c r="E429" s="7">
        <v>10210441.52</v>
      </c>
      <c r="F429" s="23">
        <f aca="true" t="shared" si="106" ref="F429:F440">IF(D414=0,1,((D429-D414)/D414))</f>
        <v>0.018566976482723825</v>
      </c>
      <c r="H429" s="6">
        <v>8</v>
      </c>
      <c r="I429" s="6">
        <v>1978</v>
      </c>
      <c r="J429" s="7">
        <v>6087028</v>
      </c>
      <c r="K429" s="7">
        <v>548940.13</v>
      </c>
      <c r="L429" s="23">
        <f aca="true" t="shared" si="107" ref="L429:L440">IF(J414=0,1,((J429-J414)/J414))</f>
        <v>-0.012455465365517986</v>
      </c>
      <c r="N429" s="6">
        <v>19</v>
      </c>
      <c r="O429" s="6">
        <v>6974</v>
      </c>
      <c r="P429" s="7">
        <v>47377461.07</v>
      </c>
      <c r="Q429" s="7">
        <v>8342020.91</v>
      </c>
      <c r="R429" s="23">
        <f aca="true" t="shared" si="108" ref="R429:R440">IF(P414=0,1,((P429-P414)/P414))</f>
        <v>0.020028367045029673</v>
      </c>
      <c r="T429" s="6">
        <v>12</v>
      </c>
      <c r="U429" s="6">
        <v>3573</v>
      </c>
      <c r="V429" s="7">
        <v>10925852.85</v>
      </c>
      <c r="W429" s="7">
        <v>1319480.48</v>
      </c>
      <c r="X429" s="23">
        <f aca="true" t="shared" si="109" ref="X429:X440">IF(V414=0,1,((V429-V414)/V414))</f>
        <v>0.030196554852992344</v>
      </c>
    </row>
    <row r="430" spans="1:24" ht="12.75">
      <c r="A430" s="5">
        <v>43891</v>
      </c>
      <c r="B430" s="6">
        <v>36</v>
      </c>
      <c r="C430" s="6">
        <v>12024</v>
      </c>
      <c r="D430" s="7">
        <v>31897218.52</v>
      </c>
      <c r="E430" s="7">
        <v>5093605.78</v>
      </c>
      <c r="F430" s="23">
        <f t="shared" si="106"/>
        <v>-0.5618431578713259</v>
      </c>
      <c r="H430" s="6">
        <v>6</v>
      </c>
      <c r="I430" s="6">
        <v>1974</v>
      </c>
      <c r="J430" s="7">
        <v>3074701.51</v>
      </c>
      <c r="K430" s="7">
        <v>287403.78</v>
      </c>
      <c r="L430" s="23">
        <f t="shared" si="107"/>
        <v>-0.5674422493059518</v>
      </c>
      <c r="N430" s="6">
        <v>18</v>
      </c>
      <c r="O430" s="6">
        <v>6699</v>
      </c>
      <c r="P430" s="7">
        <v>22982555.72</v>
      </c>
      <c r="Q430" s="7">
        <v>4082883.29</v>
      </c>
      <c r="R430" s="23">
        <f t="shared" si="108"/>
        <v>-0.579370472512233</v>
      </c>
      <c r="T430" s="6">
        <v>12</v>
      </c>
      <c r="U430" s="6">
        <v>3351</v>
      </c>
      <c r="V430" s="7">
        <v>5839961.29</v>
      </c>
      <c r="W430" s="7">
        <v>723318.71</v>
      </c>
      <c r="X430" s="23">
        <f t="shared" si="109"/>
        <v>-0.4715909089418201</v>
      </c>
    </row>
    <row r="431" spans="1:24" ht="12.75">
      <c r="A431" s="5">
        <v>43922</v>
      </c>
      <c r="B431" s="6">
        <v>33</v>
      </c>
      <c r="C431" s="6">
        <v>12024</v>
      </c>
      <c r="D431" s="7">
        <v>0</v>
      </c>
      <c r="E431" s="7">
        <v>0</v>
      </c>
      <c r="F431" s="23">
        <f t="shared" si="106"/>
        <v>-1</v>
      </c>
      <c r="H431" s="6">
        <v>6</v>
      </c>
      <c r="I431" s="6">
        <v>1974</v>
      </c>
      <c r="J431" s="7">
        <v>0</v>
      </c>
      <c r="K431" s="7">
        <v>0</v>
      </c>
      <c r="L431" s="23">
        <f t="shared" si="107"/>
        <v>-1</v>
      </c>
      <c r="N431" s="6">
        <v>15</v>
      </c>
      <c r="O431" s="6">
        <v>6699</v>
      </c>
      <c r="P431" s="7">
        <v>0</v>
      </c>
      <c r="Q431" s="7">
        <v>0</v>
      </c>
      <c r="R431" s="23">
        <f t="shared" si="108"/>
        <v>-1</v>
      </c>
      <c r="T431" s="6">
        <v>12</v>
      </c>
      <c r="U431" s="6">
        <v>3351</v>
      </c>
      <c r="V431" s="7">
        <v>0</v>
      </c>
      <c r="W431" s="7">
        <v>0</v>
      </c>
      <c r="X431" s="23">
        <f t="shared" si="109"/>
        <v>-1</v>
      </c>
    </row>
    <row r="432" spans="1:24" ht="12.75">
      <c r="A432" s="5">
        <v>43952</v>
      </c>
      <c r="B432" s="6">
        <v>36</v>
      </c>
      <c r="C432" s="6">
        <v>12022</v>
      </c>
      <c r="D432" s="7">
        <v>0</v>
      </c>
      <c r="E432" s="7">
        <v>0</v>
      </c>
      <c r="F432" s="23">
        <f t="shared" si="106"/>
        <v>-1</v>
      </c>
      <c r="H432" s="6">
        <v>6</v>
      </c>
      <c r="I432" s="6">
        <v>1974</v>
      </c>
      <c r="J432" s="7">
        <v>0</v>
      </c>
      <c r="K432" s="7">
        <v>0</v>
      </c>
      <c r="L432" s="23">
        <f t="shared" si="107"/>
        <v>-1</v>
      </c>
      <c r="N432" s="6">
        <v>18</v>
      </c>
      <c r="O432" s="6">
        <v>6699</v>
      </c>
      <c r="P432" s="7">
        <v>0</v>
      </c>
      <c r="Q432" s="7">
        <v>0</v>
      </c>
      <c r="R432" s="23">
        <f t="shared" si="108"/>
        <v>-1</v>
      </c>
      <c r="T432" s="6">
        <v>12</v>
      </c>
      <c r="U432" s="6">
        <v>3349</v>
      </c>
      <c r="V432" s="7">
        <v>0</v>
      </c>
      <c r="W432" s="7">
        <v>0</v>
      </c>
      <c r="X432" s="23">
        <f t="shared" si="109"/>
        <v>-1</v>
      </c>
    </row>
    <row r="433" spans="1:24" ht="12.75">
      <c r="A433" s="5">
        <v>43983</v>
      </c>
      <c r="B433" s="6">
        <v>33</v>
      </c>
      <c r="C433" s="6">
        <v>9302</v>
      </c>
      <c r="D433" s="7">
        <v>31771290.84</v>
      </c>
      <c r="E433" s="7">
        <v>5149883.19</v>
      </c>
      <c r="F433" s="23">
        <f t="shared" si="106"/>
        <v>-0.559840422521064</v>
      </c>
      <c r="H433" s="6">
        <v>6</v>
      </c>
      <c r="I433" s="6">
        <v>1191</v>
      </c>
      <c r="J433" s="7">
        <v>3238986.14</v>
      </c>
      <c r="K433" s="7">
        <v>424108.2</v>
      </c>
      <c r="L433" s="23">
        <f t="shared" si="107"/>
        <v>-0.5329688989032987</v>
      </c>
      <c r="N433" s="6">
        <v>15</v>
      </c>
      <c r="O433" s="6">
        <v>5569</v>
      </c>
      <c r="P433" s="7">
        <v>20720224.88</v>
      </c>
      <c r="Q433" s="7">
        <v>3646747.21</v>
      </c>
      <c r="R433" s="23">
        <f t="shared" si="108"/>
        <v>-0.6089988693655108</v>
      </c>
      <c r="T433" s="6">
        <v>12</v>
      </c>
      <c r="U433" s="6">
        <v>2542</v>
      </c>
      <c r="V433" s="7">
        <v>7812079.82</v>
      </c>
      <c r="W433" s="7">
        <v>1079027.78</v>
      </c>
      <c r="X433" s="23">
        <f t="shared" si="109"/>
        <v>-0.3624500544664648</v>
      </c>
    </row>
    <row r="434" spans="1:24" ht="12.75">
      <c r="A434" s="5">
        <v>44013</v>
      </c>
      <c r="B434" s="6">
        <v>33</v>
      </c>
      <c r="C434" s="6">
        <v>9887</v>
      </c>
      <c r="D434" s="7">
        <v>61687738.31</v>
      </c>
      <c r="E434" s="7">
        <v>1393020.29</v>
      </c>
      <c r="F434" s="23">
        <f t="shared" si="106"/>
        <v>-0.17825334649754992</v>
      </c>
      <c r="H434" s="6">
        <v>6</v>
      </c>
      <c r="I434" s="6">
        <v>1535</v>
      </c>
      <c r="J434" s="7">
        <v>6654908.6</v>
      </c>
      <c r="K434" s="7">
        <v>28996.46</v>
      </c>
      <c r="L434" s="23">
        <f t="shared" si="107"/>
        <v>-0.06029208940418287</v>
      </c>
      <c r="N434" s="6">
        <v>15</v>
      </c>
      <c r="O434" s="6">
        <v>5596</v>
      </c>
      <c r="P434" s="7">
        <v>41969425.77</v>
      </c>
      <c r="Q434" s="7">
        <v>1316472.81</v>
      </c>
      <c r="R434" s="23">
        <f t="shared" si="108"/>
        <v>-0.2265986652909362</v>
      </c>
      <c r="T434" s="6">
        <v>12</v>
      </c>
      <c r="U434" s="6">
        <v>2756</v>
      </c>
      <c r="V434" s="7">
        <v>13063403.94</v>
      </c>
      <c r="W434" s="7">
        <v>47551.02</v>
      </c>
      <c r="X434" s="23">
        <f t="shared" si="109"/>
        <v>-0.04793451910827691</v>
      </c>
    </row>
    <row r="435" spans="1:24" ht="12.75">
      <c r="A435" s="5">
        <v>44044</v>
      </c>
      <c r="B435" s="6">
        <v>33</v>
      </c>
      <c r="C435" s="6">
        <v>9898</v>
      </c>
      <c r="D435" s="7">
        <v>63152264.56</v>
      </c>
      <c r="E435" s="7">
        <v>5728928.21</v>
      </c>
      <c r="F435" s="23">
        <f t="shared" si="106"/>
        <v>-0.1696102844099132</v>
      </c>
      <c r="H435" s="6">
        <v>6</v>
      </c>
      <c r="I435" s="6">
        <v>1524</v>
      </c>
      <c r="J435" s="7">
        <v>6243327.48</v>
      </c>
      <c r="K435" s="7">
        <v>85657.75</v>
      </c>
      <c r="L435" s="23">
        <f t="shared" si="107"/>
        <v>-0.13112225189709245</v>
      </c>
      <c r="N435" s="6">
        <v>15</v>
      </c>
      <c r="O435" s="6">
        <v>5577</v>
      </c>
      <c r="P435" s="7">
        <v>44664459.56</v>
      </c>
      <c r="Q435" s="7">
        <v>5473709.16</v>
      </c>
      <c r="R435" s="23">
        <f t="shared" si="108"/>
        <v>-0.19659410389012186</v>
      </c>
      <c r="T435" s="6">
        <v>12</v>
      </c>
      <c r="U435" s="6">
        <v>2797</v>
      </c>
      <c r="V435" s="7">
        <v>12244477.52</v>
      </c>
      <c r="W435" s="7">
        <v>169561.3</v>
      </c>
      <c r="X435" s="23">
        <f t="shared" si="109"/>
        <v>-0.07741745203962455</v>
      </c>
    </row>
    <row r="436" spans="1:24" ht="12.75">
      <c r="A436" s="5">
        <v>44075</v>
      </c>
      <c r="B436" s="6">
        <v>34</v>
      </c>
      <c r="C436" s="6">
        <v>10103</v>
      </c>
      <c r="D436" s="7">
        <v>64948646.09</v>
      </c>
      <c r="E436" s="7">
        <v>7894223.04</v>
      </c>
      <c r="F436" s="23">
        <f t="shared" si="106"/>
        <v>-0.09487305264159467</v>
      </c>
      <c r="H436" s="6">
        <v>6</v>
      </c>
      <c r="I436" s="6">
        <v>1528</v>
      </c>
      <c r="J436" s="7">
        <v>6724248.56</v>
      </c>
      <c r="K436" s="7">
        <v>364487.31</v>
      </c>
      <c r="L436" s="23">
        <f t="shared" si="107"/>
        <v>-0.010520752463029186</v>
      </c>
      <c r="N436" s="6">
        <v>15</v>
      </c>
      <c r="O436" s="6">
        <v>5717</v>
      </c>
      <c r="P436" s="7">
        <v>45920443.47</v>
      </c>
      <c r="Q436" s="7">
        <v>7139373.43</v>
      </c>
      <c r="R436" s="23">
        <f t="shared" si="108"/>
        <v>-0.1213695080376801</v>
      </c>
      <c r="T436" s="6">
        <v>13</v>
      </c>
      <c r="U436" s="6">
        <v>2858</v>
      </c>
      <c r="V436" s="7">
        <v>12303954.06</v>
      </c>
      <c r="W436" s="7">
        <v>390362.3</v>
      </c>
      <c r="X436" s="23">
        <f t="shared" si="109"/>
        <v>-0.030955157540025147</v>
      </c>
    </row>
    <row r="437" spans="1:24" ht="12.75">
      <c r="A437" s="5">
        <v>44105</v>
      </c>
      <c r="B437" s="6">
        <v>33</v>
      </c>
      <c r="C437" s="6">
        <v>9750</v>
      </c>
      <c r="D437" s="7">
        <v>65230526.09</v>
      </c>
      <c r="E437" s="7">
        <v>9001564</v>
      </c>
      <c r="F437" s="23">
        <f t="shared" si="106"/>
        <v>0.013842641507460458</v>
      </c>
      <c r="H437" s="6">
        <v>6</v>
      </c>
      <c r="I437" s="6">
        <v>1494</v>
      </c>
      <c r="J437" s="7">
        <v>4971199.2</v>
      </c>
      <c r="K437" s="7">
        <v>316186.2</v>
      </c>
      <c r="L437" s="23">
        <f t="shared" si="107"/>
        <v>-0.20710959320621297</v>
      </c>
      <c r="N437" s="6">
        <v>15</v>
      </c>
      <c r="O437" s="6">
        <v>5508</v>
      </c>
      <c r="P437" s="7">
        <v>48826486.79</v>
      </c>
      <c r="Q437" s="7">
        <v>8063652.03</v>
      </c>
      <c r="R437" s="23">
        <f t="shared" si="108"/>
        <v>0.037719736161547994</v>
      </c>
      <c r="T437" s="6">
        <v>12</v>
      </c>
      <c r="U437" s="6">
        <v>2748</v>
      </c>
      <c r="V437" s="7">
        <v>11432840.1</v>
      </c>
      <c r="W437" s="7">
        <v>621725.77</v>
      </c>
      <c r="X437" s="23">
        <f t="shared" si="109"/>
        <v>0.03760730163751888</v>
      </c>
    </row>
    <row r="438" spans="1:24" ht="12.75">
      <c r="A438" s="5">
        <v>44136</v>
      </c>
      <c r="B438" s="6">
        <v>33</v>
      </c>
      <c r="C438" s="6">
        <v>9953</v>
      </c>
      <c r="D438" s="7">
        <v>54432350.25</v>
      </c>
      <c r="E438" s="7">
        <v>7884373.16</v>
      </c>
      <c r="F438" s="23">
        <f t="shared" si="106"/>
        <v>-0.1834190546811452</v>
      </c>
      <c r="H438" s="6">
        <v>6</v>
      </c>
      <c r="I438" s="6">
        <v>1461</v>
      </c>
      <c r="J438" s="7">
        <v>7055488.36</v>
      </c>
      <c r="K438" s="7">
        <v>736887.28</v>
      </c>
      <c r="L438" s="23">
        <f t="shared" si="107"/>
        <v>0.13557670471964126</v>
      </c>
      <c r="N438" s="6">
        <v>15</v>
      </c>
      <c r="O438" s="6">
        <v>5712</v>
      </c>
      <c r="P438" s="7">
        <v>37830086.1</v>
      </c>
      <c r="Q438" s="7">
        <v>6428657.82</v>
      </c>
      <c r="R438" s="23">
        <f t="shared" si="108"/>
        <v>-0.241549204692311</v>
      </c>
      <c r="T438" s="6">
        <v>12</v>
      </c>
      <c r="U438" s="6">
        <v>2780</v>
      </c>
      <c r="V438" s="7">
        <v>9546775.79</v>
      </c>
      <c r="W438" s="7">
        <v>718828.06</v>
      </c>
      <c r="X438" s="23">
        <f t="shared" si="109"/>
        <v>-0.09660114500067415</v>
      </c>
    </row>
    <row r="439" spans="1:24" ht="12.75">
      <c r="A439" s="5">
        <v>44166</v>
      </c>
      <c r="B439" s="6">
        <v>33</v>
      </c>
      <c r="C439" s="6">
        <v>9689</v>
      </c>
      <c r="D439" s="7">
        <v>53972287.94</v>
      </c>
      <c r="E439" s="7">
        <v>8306142.01</v>
      </c>
      <c r="F439" s="23">
        <f t="shared" si="106"/>
        <v>-0.19456655773464315</v>
      </c>
      <c r="H439" s="6">
        <v>6</v>
      </c>
      <c r="I439" s="6">
        <v>1500</v>
      </c>
      <c r="J439" s="7">
        <v>5073948.56</v>
      </c>
      <c r="K439" s="7">
        <v>634338.96</v>
      </c>
      <c r="L439" s="23">
        <f t="shared" si="107"/>
        <v>-0.1941648033762278</v>
      </c>
      <c r="N439" s="6">
        <v>15</v>
      </c>
      <c r="O439" s="6">
        <v>5425</v>
      </c>
      <c r="P439" s="7">
        <v>38935986.07</v>
      </c>
      <c r="Q439" s="7">
        <v>6762005.25</v>
      </c>
      <c r="R439" s="23">
        <f t="shared" si="108"/>
        <v>-0.22083766047311482</v>
      </c>
      <c r="T439" s="6">
        <v>12</v>
      </c>
      <c r="U439" s="6">
        <v>2764</v>
      </c>
      <c r="V439" s="7">
        <v>9962353.31</v>
      </c>
      <c r="W439" s="7">
        <v>909797.8</v>
      </c>
      <c r="X439" s="23">
        <f t="shared" si="109"/>
        <v>-0.07259086003251759</v>
      </c>
    </row>
    <row r="440" spans="1:24" s="22" customFormat="1" ht="12.75">
      <c r="A440" s="36" t="s">
        <v>39</v>
      </c>
      <c r="B440" s="10">
        <f>AVERAGE(B428:B439)</f>
        <v>34.583333333333336</v>
      </c>
      <c r="C440" s="10">
        <f>AVERAGE(C428:C439)</f>
        <v>10877.583333333334</v>
      </c>
      <c r="D440" s="11">
        <f>SUM(D428:D439)</f>
        <v>560234122.23</v>
      </c>
      <c r="E440" s="11">
        <f>SUM(E428:E439)</f>
        <v>71271865.49000001</v>
      </c>
      <c r="F440" s="37">
        <f t="shared" si="106"/>
        <v>-0.32798923576786376</v>
      </c>
      <c r="H440" s="10">
        <f>AVERAGE(H428:H439)</f>
        <v>6.333333333333333</v>
      </c>
      <c r="I440" s="10">
        <f>AVERAGE(I428:I439)</f>
        <v>1677.5</v>
      </c>
      <c r="J440" s="11">
        <f>SUM(J428:J439)</f>
        <v>55754638.27</v>
      </c>
      <c r="K440" s="11">
        <f>SUM(K428:K439)</f>
        <v>3791120.0999999996</v>
      </c>
      <c r="L440" s="37">
        <f t="shared" si="107"/>
        <v>-0.30025327268383917</v>
      </c>
      <c r="N440" s="10">
        <f>AVERAGE(N428:N439)</f>
        <v>16.166666666666668</v>
      </c>
      <c r="O440" s="10">
        <f>AVERAGE(O428:O439)</f>
        <v>6162.083333333333</v>
      </c>
      <c r="P440" s="11">
        <f>SUM(P428:P439)</f>
        <v>400028234.33000004</v>
      </c>
      <c r="Q440" s="11">
        <f>SUM(Q428:Q439)</f>
        <v>60289732.37</v>
      </c>
      <c r="R440" s="37">
        <f t="shared" si="108"/>
        <v>-0.34787212050544714</v>
      </c>
      <c r="S440" s="11"/>
      <c r="T440" s="10">
        <f>AVERAGE(T428:T439)</f>
        <v>12.083333333333334</v>
      </c>
      <c r="U440" s="10">
        <f>AVERAGE(U428:U439)</f>
        <v>3038</v>
      </c>
      <c r="V440" s="11">
        <f>SUM(V428:V439)</f>
        <v>104451249.63</v>
      </c>
      <c r="W440" s="11">
        <f>SUM(W428:W439)</f>
        <v>7191013.0200000005</v>
      </c>
      <c r="X440" s="37">
        <f t="shared" si="109"/>
        <v>-0.256945677226613</v>
      </c>
    </row>
    <row r="441" spans="1:23" ht="12.75">
      <c r="A441" s="8" t="s">
        <v>21</v>
      </c>
      <c r="D441" s="7">
        <f>D426+D440</f>
        <v>18738765527.55</v>
      </c>
      <c r="E441" s="7">
        <f>E426+E440</f>
        <v>2580401060.38</v>
      </c>
      <c r="J441" s="7">
        <f>J426+J440</f>
        <v>2066663380.9300003</v>
      </c>
      <c r="K441" s="7">
        <f>K426+K440</f>
        <v>240395544.79000002</v>
      </c>
      <c r="P441" s="7">
        <f>P426+P440</f>
        <v>13045654612.18</v>
      </c>
      <c r="Q441" s="7">
        <f>Q426+Q440</f>
        <v>2047444646.59</v>
      </c>
      <c r="V441" s="7">
        <f>V426+V440</f>
        <v>3626283066.4399996</v>
      </c>
      <c r="W441" s="7">
        <f>W426+W440</f>
        <v>292523489.03</v>
      </c>
    </row>
    <row r="443" spans="1:24" ht="12.75">
      <c r="A443" s="5">
        <v>44197</v>
      </c>
      <c r="B443" s="6">
        <v>33</v>
      </c>
      <c r="C443" s="6">
        <v>9791</v>
      </c>
      <c r="D443" s="7">
        <v>62730614.05</v>
      </c>
      <c r="E443" s="7">
        <v>10016373.86</v>
      </c>
      <c r="F443" s="18">
        <f>IF(AND(D428=0,D443&gt;0),1,IF(AND(D443=0,D428&gt;0),-1,((D443-D428)/D428)))</f>
        <v>-0.0875740509444392</v>
      </c>
      <c r="H443" s="6">
        <v>6</v>
      </c>
      <c r="I443" s="6">
        <v>1507</v>
      </c>
      <c r="J443" s="7">
        <v>6302764.88</v>
      </c>
      <c r="K443" s="7">
        <v>871198.26</v>
      </c>
      <c r="L443" s="18">
        <f>IF(AND(J428=0,J443&gt;0),1,IF(AND(J443=0,J428&gt;0),-1,((J443-J428)/J428)))</f>
        <v>-0.04947169089441023</v>
      </c>
      <c r="N443" s="6">
        <v>15</v>
      </c>
      <c r="O443" s="6">
        <v>5500</v>
      </c>
      <c r="P443" s="7">
        <v>45310178.1</v>
      </c>
      <c r="Q443" s="7">
        <v>8040588.98</v>
      </c>
      <c r="R443" s="18">
        <f>IF(AND(P428=0,P443&gt;0),1,IF(AND(P443=0,P428&gt;0),-1,((P443-P428)/P428)))</f>
        <v>-0.10808675934920457</v>
      </c>
      <c r="T443" s="6">
        <v>12</v>
      </c>
      <c r="U443" s="6">
        <v>2784</v>
      </c>
      <c r="V443" s="7">
        <v>11117671.07</v>
      </c>
      <c r="W443" s="7">
        <v>1104589.62</v>
      </c>
      <c r="X443" s="18">
        <f>IF(AND(V428=0,V443&gt;0),1,IF(AND(V443=0,V428&gt;0),-1,((V443-V428)/V428)))</f>
        <v>-0.01783461913743133</v>
      </c>
    </row>
    <row r="444" spans="1:24" ht="12.75">
      <c r="A444" s="5">
        <v>44228</v>
      </c>
      <c r="B444" s="6">
        <v>33</v>
      </c>
      <c r="C444" s="6">
        <v>9825</v>
      </c>
      <c r="D444" s="7">
        <v>61854489.16</v>
      </c>
      <c r="E444" s="7">
        <v>10515712.13</v>
      </c>
      <c r="F444" s="23">
        <f aca="true" t="shared" si="110" ref="F444:F455">IF(AND(D429=0,D444&gt;0),1,IF(AND(D444=0,D429&gt;0),-1,((D444-D429)/D429)))</f>
        <v>-0.039382501853315294</v>
      </c>
      <c r="H444" s="6">
        <v>6</v>
      </c>
      <c r="I444" s="6">
        <v>1511</v>
      </c>
      <c r="J444" s="7">
        <v>5756588.18</v>
      </c>
      <c r="K444" s="7">
        <v>890703.77</v>
      </c>
      <c r="L444" s="23">
        <f aca="true" t="shared" si="111" ref="L444:L455">IF(AND(J429=0,J444&gt;0),1,IF(AND(J444=0,J429&gt;0),-1,((J444-J429)/J429)))</f>
        <v>-0.05428590438552284</v>
      </c>
      <c r="N444" s="6">
        <v>15</v>
      </c>
      <c r="O444" s="6">
        <v>5498</v>
      </c>
      <c r="P444" s="7">
        <v>45628558.76</v>
      </c>
      <c r="Q444" s="7">
        <v>8446901.31</v>
      </c>
      <c r="R444" s="23">
        <f aca="true" t="shared" si="112" ref="R444:R455">IF(AND(P429=0,P444&gt;0),1,IF(AND(P444=0,P429&gt;0),-1,((P444-P429)/P429)))</f>
        <v>-0.036914226100381496</v>
      </c>
      <c r="T444" s="6">
        <v>12</v>
      </c>
      <c r="U444" s="6">
        <v>2816</v>
      </c>
      <c r="V444" s="7">
        <v>10468342.22</v>
      </c>
      <c r="W444" s="7">
        <v>1178107.05</v>
      </c>
      <c r="X444" s="23">
        <f aca="true" t="shared" si="113" ref="X444:X455">IF(AND(V429=0,V444&gt;0),1,IF(AND(V444=0,V429&gt;0),-1,((V444-V429)/V429)))</f>
        <v>-0.04187413433817196</v>
      </c>
    </row>
    <row r="445" spans="1:24" ht="12.75">
      <c r="A445" s="5">
        <v>44256</v>
      </c>
      <c r="B445" s="6">
        <v>33</v>
      </c>
      <c r="C445" s="6">
        <v>9985</v>
      </c>
      <c r="D445" s="7">
        <v>75682883</v>
      </c>
      <c r="E445" s="7">
        <v>13104265.17</v>
      </c>
      <c r="F445" s="23">
        <f t="shared" si="110"/>
        <v>1.372711054807045</v>
      </c>
      <c r="H445" s="6">
        <v>6</v>
      </c>
      <c r="I445" s="6">
        <v>1516</v>
      </c>
      <c r="J445" s="7">
        <v>6751154</v>
      </c>
      <c r="K445" s="7">
        <v>1058418.52</v>
      </c>
      <c r="L445" s="23">
        <f t="shared" si="111"/>
        <v>1.1957103731997714</v>
      </c>
      <c r="N445" s="6">
        <v>15</v>
      </c>
      <c r="O445" s="6">
        <v>5632</v>
      </c>
      <c r="P445" s="7">
        <v>55525803</v>
      </c>
      <c r="Q445" s="7">
        <v>10420319.53</v>
      </c>
      <c r="R445" s="23">
        <f t="shared" si="112"/>
        <v>1.4159977539695487</v>
      </c>
      <c r="T445" s="6">
        <v>12</v>
      </c>
      <c r="U445" s="6">
        <v>2837</v>
      </c>
      <c r="V445" s="7">
        <v>13405926.85</v>
      </c>
      <c r="W445" s="7">
        <v>1625527.12</v>
      </c>
      <c r="X445" s="23">
        <f t="shared" si="113"/>
        <v>1.2955506354049822</v>
      </c>
    </row>
    <row r="446" spans="1:24" ht="12.75">
      <c r="A446" s="5">
        <v>44287</v>
      </c>
      <c r="B446" s="6">
        <v>33</v>
      </c>
      <c r="C446" s="6">
        <v>10172</v>
      </c>
      <c r="D446" s="7">
        <v>80669376.24</v>
      </c>
      <c r="E446" s="7">
        <v>14498465.72</v>
      </c>
      <c r="F446" s="23">
        <f t="shared" si="110"/>
        <v>1</v>
      </c>
      <c r="H446" s="6">
        <v>6</v>
      </c>
      <c r="I446" s="6">
        <v>1508</v>
      </c>
      <c r="J446" s="7">
        <v>6772429.02</v>
      </c>
      <c r="K446" s="7">
        <v>1085306.97</v>
      </c>
      <c r="L446" s="23">
        <f t="shared" si="111"/>
        <v>1</v>
      </c>
      <c r="N446" s="6">
        <v>15</v>
      </c>
      <c r="O446" s="6">
        <v>5827</v>
      </c>
      <c r="P446" s="7">
        <v>59897726.25</v>
      </c>
      <c r="Q446" s="7">
        <v>11526958.91</v>
      </c>
      <c r="R446" s="23">
        <f t="shared" si="112"/>
        <v>1</v>
      </c>
      <c r="T446" s="6">
        <v>12</v>
      </c>
      <c r="U446" s="6">
        <v>2837</v>
      </c>
      <c r="V446" s="7">
        <v>13999220.97</v>
      </c>
      <c r="W446" s="7">
        <v>1886199.84</v>
      </c>
      <c r="X446" s="23">
        <f t="shared" si="113"/>
        <v>1</v>
      </c>
    </row>
    <row r="447" spans="1:24" ht="12.75">
      <c r="A447" s="5">
        <v>44317</v>
      </c>
      <c r="B447" s="6">
        <v>33</v>
      </c>
      <c r="C447" s="6">
        <v>10646</v>
      </c>
      <c r="D447" s="7">
        <v>80674095.52</v>
      </c>
      <c r="E447" s="7">
        <v>14649793.52</v>
      </c>
      <c r="F447" s="23">
        <f t="shared" si="110"/>
        <v>1</v>
      </c>
      <c r="H447" s="6">
        <v>6</v>
      </c>
      <c r="I447" s="6">
        <v>1687</v>
      </c>
      <c r="J447" s="7">
        <v>7842192.7</v>
      </c>
      <c r="K447" s="7">
        <v>1308956.84</v>
      </c>
      <c r="L447" s="23">
        <f t="shared" si="111"/>
        <v>1</v>
      </c>
      <c r="N447" s="6">
        <v>15</v>
      </c>
      <c r="O447" s="6">
        <v>6105</v>
      </c>
      <c r="P447" s="7">
        <v>58500827.2</v>
      </c>
      <c r="Q447" s="7">
        <v>11253993.3</v>
      </c>
      <c r="R447" s="23">
        <f t="shared" si="112"/>
        <v>1</v>
      </c>
      <c r="T447" s="6">
        <v>12</v>
      </c>
      <c r="U447" s="6">
        <v>2854</v>
      </c>
      <c r="V447" s="7">
        <v>14331075.62</v>
      </c>
      <c r="W447" s="7">
        <v>2086843.38</v>
      </c>
      <c r="X447" s="23">
        <f t="shared" si="113"/>
        <v>1</v>
      </c>
    </row>
    <row r="448" spans="1:24" ht="12.75">
      <c r="A448" s="5">
        <v>44348</v>
      </c>
      <c r="B448" s="6">
        <v>33</v>
      </c>
      <c r="C448" s="6">
        <v>10625</v>
      </c>
      <c r="D448" s="7">
        <v>93197562.34</v>
      </c>
      <c r="E448" s="7">
        <v>17487197.97</v>
      </c>
      <c r="F448" s="23">
        <f t="shared" si="110"/>
        <v>1.9333892289533428</v>
      </c>
      <c r="H448" s="6">
        <v>6</v>
      </c>
      <c r="I448" s="6">
        <v>1685</v>
      </c>
      <c r="J448" s="7">
        <v>6843486.16</v>
      </c>
      <c r="K448" s="7">
        <v>1148985.79</v>
      </c>
      <c r="L448" s="23">
        <f t="shared" si="111"/>
        <v>1.1128482383688125</v>
      </c>
      <c r="N448" s="6">
        <v>15</v>
      </c>
      <c r="O448" s="6">
        <v>6078</v>
      </c>
      <c r="P448" s="7">
        <v>71757822.29</v>
      </c>
      <c r="Q448" s="7">
        <v>14012370.3</v>
      </c>
      <c r="R448" s="23">
        <f t="shared" si="112"/>
        <v>2.463177774641991</v>
      </c>
      <c r="T448" s="6">
        <v>12</v>
      </c>
      <c r="U448" s="6">
        <v>2852</v>
      </c>
      <c r="V448" s="7">
        <v>14596253.89</v>
      </c>
      <c r="W448" s="7">
        <v>2325841.88</v>
      </c>
      <c r="X448" s="23">
        <f t="shared" si="113"/>
        <v>0.8684209872806957</v>
      </c>
    </row>
    <row r="449" spans="1:24" ht="12.75">
      <c r="A449" s="5">
        <v>44378</v>
      </c>
      <c r="B449" s="6">
        <v>33</v>
      </c>
      <c r="C449" s="6">
        <v>10851</v>
      </c>
      <c r="D449" s="7">
        <v>94958240.85</v>
      </c>
      <c r="E449" s="7">
        <v>5381877.74</v>
      </c>
      <c r="F449" s="23">
        <f t="shared" si="110"/>
        <v>0.5393373699778943</v>
      </c>
      <c r="H449" s="6">
        <v>6</v>
      </c>
      <c r="I449" s="6">
        <v>1709</v>
      </c>
      <c r="J449" s="7">
        <v>7705893.21</v>
      </c>
      <c r="K449" s="7">
        <v>47906.79</v>
      </c>
      <c r="L449" s="23">
        <f t="shared" si="111"/>
        <v>0.15792622756682193</v>
      </c>
      <c r="N449" s="6">
        <v>15</v>
      </c>
      <c r="O449" s="6">
        <v>6240</v>
      </c>
      <c r="P449" s="7">
        <v>70298037.11</v>
      </c>
      <c r="Q449" s="7">
        <v>5246577.29</v>
      </c>
      <c r="R449" s="23">
        <f t="shared" si="112"/>
        <v>0.6749821047170357</v>
      </c>
      <c r="T449" s="6">
        <v>12</v>
      </c>
      <c r="U449" s="6">
        <v>2952</v>
      </c>
      <c r="V449" s="7">
        <v>16954310.53</v>
      </c>
      <c r="W449" s="7">
        <v>87393.66</v>
      </c>
      <c r="X449" s="23">
        <f t="shared" si="113"/>
        <v>0.29784783566908535</v>
      </c>
    </row>
    <row r="450" spans="1:24" ht="12.75">
      <c r="A450" s="5">
        <v>44409</v>
      </c>
      <c r="B450" s="6">
        <v>33</v>
      </c>
      <c r="C450" s="6">
        <v>10854</v>
      </c>
      <c r="D450" s="7">
        <v>88105381.58</v>
      </c>
      <c r="E450" s="7">
        <v>11024329.91</v>
      </c>
      <c r="F450" s="23">
        <f t="shared" si="110"/>
        <v>0.3951262428015138</v>
      </c>
      <c r="H450" s="6">
        <v>6</v>
      </c>
      <c r="I450" s="6">
        <v>1713</v>
      </c>
      <c r="J450" s="7">
        <v>7151215.06</v>
      </c>
      <c r="K450" s="7">
        <v>155105.02</v>
      </c>
      <c r="L450" s="23">
        <f t="shared" si="111"/>
        <v>0.14541726073289352</v>
      </c>
      <c r="N450" s="6">
        <v>15</v>
      </c>
      <c r="O450" s="6">
        <v>6251</v>
      </c>
      <c r="P450" s="7">
        <v>65874458.05</v>
      </c>
      <c r="Q450" s="7">
        <v>10417939.26</v>
      </c>
      <c r="R450" s="23">
        <f t="shared" si="112"/>
        <v>0.474874177342447</v>
      </c>
      <c r="T450" s="6">
        <v>12</v>
      </c>
      <c r="U450" s="6">
        <v>2890</v>
      </c>
      <c r="V450" s="7">
        <v>15079708.47</v>
      </c>
      <c r="W450" s="7">
        <v>451285.63</v>
      </c>
      <c r="X450" s="23">
        <f t="shared" si="113"/>
        <v>0.23155181144879108</v>
      </c>
    </row>
    <row r="451" spans="1:24" ht="12.75">
      <c r="A451" s="5">
        <v>44440</v>
      </c>
      <c r="B451" s="6">
        <v>33</v>
      </c>
      <c r="C451" s="6">
        <v>10970</v>
      </c>
      <c r="D451" s="7">
        <v>86929133.61</v>
      </c>
      <c r="E451" s="7">
        <v>12066659</v>
      </c>
      <c r="F451" s="23">
        <f t="shared" si="110"/>
        <v>0.3384287255124827</v>
      </c>
      <c r="H451" s="6">
        <v>6</v>
      </c>
      <c r="I451" s="6">
        <v>1723</v>
      </c>
      <c r="J451" s="7">
        <v>7127749.71</v>
      </c>
      <c r="K451" s="7">
        <v>469514.19</v>
      </c>
      <c r="L451" s="23">
        <f t="shared" si="111"/>
        <v>0.06000687606943554</v>
      </c>
      <c r="N451" s="6">
        <v>15</v>
      </c>
      <c r="O451" s="6">
        <v>6351</v>
      </c>
      <c r="P451" s="7">
        <v>65444343</v>
      </c>
      <c r="Q451" s="7">
        <v>10872709.51</v>
      </c>
      <c r="R451" s="23">
        <f t="shared" si="112"/>
        <v>0.4251679220553486</v>
      </c>
      <c r="T451" s="6">
        <v>12</v>
      </c>
      <c r="U451" s="6">
        <v>2896</v>
      </c>
      <c r="V451" s="7">
        <v>14357040.9</v>
      </c>
      <c r="W451" s="7">
        <v>724435.3</v>
      </c>
      <c r="X451" s="23">
        <f t="shared" si="113"/>
        <v>0.1668639877870285</v>
      </c>
    </row>
    <row r="452" spans="1:24" ht="12.75">
      <c r="A452" s="5">
        <v>44470</v>
      </c>
      <c r="B452" s="6">
        <v>33</v>
      </c>
      <c r="C452" s="6">
        <v>11033</v>
      </c>
      <c r="D452" s="7">
        <v>88147548.12</v>
      </c>
      <c r="E452" s="7">
        <v>13492622.28</v>
      </c>
      <c r="F452" s="23">
        <f t="shared" si="110"/>
        <v>0.351323581207683</v>
      </c>
      <c r="H452" s="6">
        <v>6</v>
      </c>
      <c r="I452" s="6">
        <v>1741</v>
      </c>
      <c r="J452" s="7">
        <v>7038082.34</v>
      </c>
      <c r="K452" s="7">
        <v>641359.4</v>
      </c>
      <c r="L452" s="23">
        <f t="shared" si="111"/>
        <v>0.4157715385856997</v>
      </c>
      <c r="N452" s="6">
        <v>15</v>
      </c>
      <c r="O452" s="6">
        <v>6391</v>
      </c>
      <c r="P452" s="7">
        <v>66787079.58</v>
      </c>
      <c r="Q452" s="7">
        <v>11646869.01</v>
      </c>
      <c r="R452" s="23">
        <f t="shared" si="112"/>
        <v>0.36784528174733333</v>
      </c>
      <c r="T452" s="6">
        <v>12</v>
      </c>
      <c r="U452" s="6">
        <v>2901</v>
      </c>
      <c r="V452" s="7">
        <v>14322386.2</v>
      </c>
      <c r="W452" s="7">
        <v>1204393.87</v>
      </c>
      <c r="X452" s="23">
        <f t="shared" si="113"/>
        <v>0.25274088281878443</v>
      </c>
    </row>
    <row r="453" spans="1:24" ht="12.75">
      <c r="A453" s="5">
        <v>44501</v>
      </c>
      <c r="B453" s="6">
        <v>33</v>
      </c>
      <c r="C453" s="6">
        <v>11052</v>
      </c>
      <c r="D453" s="7">
        <v>80501254.63</v>
      </c>
      <c r="E453" s="7">
        <v>12922143.47</v>
      </c>
      <c r="F453" s="23">
        <f t="shared" si="110"/>
        <v>0.47892299818525647</v>
      </c>
      <c r="H453" s="6">
        <v>6</v>
      </c>
      <c r="I453" s="6">
        <v>1748</v>
      </c>
      <c r="J453" s="7">
        <v>6502401.73</v>
      </c>
      <c r="K453" s="7">
        <v>792417.37</v>
      </c>
      <c r="L453" s="23">
        <f t="shared" si="111"/>
        <v>-0.07839097760200966</v>
      </c>
      <c r="N453" s="6">
        <v>15</v>
      </c>
      <c r="O453" s="6">
        <v>6402</v>
      </c>
      <c r="P453" s="7">
        <v>60830389.55</v>
      </c>
      <c r="Q453" s="7">
        <v>10823327.02</v>
      </c>
      <c r="R453" s="23">
        <f t="shared" si="112"/>
        <v>0.6079897198542192</v>
      </c>
      <c r="T453" s="6">
        <v>12</v>
      </c>
      <c r="U453" s="6">
        <v>2902</v>
      </c>
      <c r="V453" s="7">
        <v>13168463.35</v>
      </c>
      <c r="W453" s="7">
        <v>1306399.08</v>
      </c>
      <c r="X453" s="23">
        <f t="shared" si="113"/>
        <v>0.37936237737913825</v>
      </c>
    </row>
    <row r="454" spans="1:24" ht="12.75">
      <c r="A454" s="5">
        <v>44531</v>
      </c>
      <c r="B454" s="6">
        <v>33</v>
      </c>
      <c r="C454" s="6">
        <v>11012</v>
      </c>
      <c r="D454" s="7">
        <v>82806265.94</v>
      </c>
      <c r="E454" s="7">
        <v>13989774.43</v>
      </c>
      <c r="F454" s="23">
        <f t="shared" si="110"/>
        <v>0.5342367185184775</v>
      </c>
      <c r="H454" s="6">
        <v>6</v>
      </c>
      <c r="I454" s="6">
        <v>1738</v>
      </c>
      <c r="J454" s="7">
        <v>6949438.29</v>
      </c>
      <c r="K454" s="7">
        <v>1010222.4</v>
      </c>
      <c r="L454" s="23">
        <f t="shared" si="111"/>
        <v>0.36963120690368223</v>
      </c>
      <c r="N454" s="6">
        <v>15</v>
      </c>
      <c r="O454" s="6">
        <v>6462</v>
      </c>
      <c r="P454" s="7">
        <v>62520609.34</v>
      </c>
      <c r="Q454" s="7">
        <v>11464094.41</v>
      </c>
      <c r="R454" s="23">
        <f t="shared" si="112"/>
        <v>0.6057281617986773</v>
      </c>
      <c r="T454" s="6">
        <v>12</v>
      </c>
      <c r="U454" s="6">
        <v>2812</v>
      </c>
      <c r="V454" s="7">
        <v>13336218.31</v>
      </c>
      <c r="W454" s="7">
        <v>1515457.62</v>
      </c>
      <c r="X454" s="23">
        <f t="shared" si="113"/>
        <v>0.33866144825574346</v>
      </c>
    </row>
    <row r="455" spans="1:24" s="22" customFormat="1" ht="12.75">
      <c r="A455" s="36" t="s">
        <v>40</v>
      </c>
      <c r="B455" s="10">
        <f>_xlfn.IFERROR(AVERAGE(B443:B454),"")</f>
        <v>33</v>
      </c>
      <c r="C455" s="10">
        <f>_xlfn.IFERROR(AVERAGE(C443:C454),"")</f>
        <v>10568</v>
      </c>
      <c r="D455" s="11">
        <f>SUM(D443:D454)</f>
        <v>976256845.04</v>
      </c>
      <c r="E455" s="11">
        <f>SUM(E443:E454)</f>
        <v>149149215.20000002</v>
      </c>
      <c r="F455" s="37">
        <f t="shared" si="110"/>
        <v>0.742587261829091</v>
      </c>
      <c r="H455" s="10">
        <f>_xlfn.IFERROR(AVERAGE(H443:H454),"")</f>
        <v>6</v>
      </c>
      <c r="I455" s="10">
        <f>_xlfn.IFERROR(AVERAGE(I443:I454),"")</f>
        <v>1648.8333333333333</v>
      </c>
      <c r="J455" s="11">
        <f>SUM(J443:J454)</f>
        <v>82743395.28000002</v>
      </c>
      <c r="K455" s="11">
        <f>SUM(K443:K454)</f>
        <v>9480095.32</v>
      </c>
      <c r="L455" s="37">
        <f t="shared" si="111"/>
        <v>0.484062991841199</v>
      </c>
      <c r="N455" s="10">
        <f>_xlfn.IFERROR(AVERAGE(N443:N454),"")</f>
        <v>15</v>
      </c>
      <c r="O455" s="10">
        <f>_xlfn.IFERROR(AVERAGE(O443:O454),"")</f>
        <v>6061.416666666667</v>
      </c>
      <c r="P455" s="11">
        <f>SUM(P443:P454)</f>
        <v>728375832.23</v>
      </c>
      <c r="Q455" s="11">
        <f>SUM(Q443:Q454)</f>
        <v>124172648.83000001</v>
      </c>
      <c r="R455" s="37">
        <f t="shared" si="112"/>
        <v>0.8208110571243636</v>
      </c>
      <c r="S455" s="11"/>
      <c r="T455" s="10">
        <f>_xlfn.IFERROR(AVERAGE(T443:T454),"")</f>
        <v>12</v>
      </c>
      <c r="U455" s="10">
        <f>_xlfn.IFERROR(AVERAGE(U443:U454),"")</f>
        <v>2861.0833333333335</v>
      </c>
      <c r="V455" s="11">
        <f>SUM(V443:V454)</f>
        <v>165136618.38</v>
      </c>
      <c r="W455" s="11">
        <f>SUM(W443:W454)</f>
        <v>15496474.05</v>
      </c>
      <c r="X455" s="37">
        <f t="shared" si="113"/>
        <v>0.580992271178824</v>
      </c>
    </row>
    <row r="456" spans="1:23" ht="12.75">
      <c r="A456" s="8" t="s">
        <v>21</v>
      </c>
      <c r="D456" s="7">
        <f>D441+D455</f>
        <v>19715022372.59</v>
      </c>
      <c r="E456" s="7">
        <f>E441+E455</f>
        <v>2729550275.58</v>
      </c>
      <c r="J456" s="7">
        <f>J441+J455</f>
        <v>2149406776.2100005</v>
      </c>
      <c r="K456" s="7">
        <f>K441+K455</f>
        <v>249875640.11</v>
      </c>
      <c r="P456" s="7">
        <f>P441+P455</f>
        <v>13774030444.41</v>
      </c>
      <c r="Q456" s="7">
        <f>Q441+Q455</f>
        <v>2171617295.42</v>
      </c>
      <c r="V456" s="7">
        <f>V441+V455</f>
        <v>3791419684.8199997</v>
      </c>
      <c r="W456" s="7">
        <f>W441+W455</f>
        <v>308019963.08</v>
      </c>
    </row>
    <row r="458" spans="1:24" ht="12.75">
      <c r="A458" s="5">
        <v>44562</v>
      </c>
      <c r="B458" s="6">
        <v>33</v>
      </c>
      <c r="C458" s="6">
        <v>11068</v>
      </c>
      <c r="D458" s="7">
        <v>76729998.63</v>
      </c>
      <c r="E458" s="7">
        <v>13400071.51</v>
      </c>
      <c r="F458" s="18">
        <f>IF(AND(D443=0,D458&gt;0),1,IF(AND(D458=0,D443&gt;0),-1,((D458-D443)/D443)))</f>
        <v>0.2231667072291316</v>
      </c>
      <c r="H458" s="6">
        <v>6</v>
      </c>
      <c r="I458" s="6">
        <v>1727</v>
      </c>
      <c r="J458" s="7">
        <v>6186017.01</v>
      </c>
      <c r="K458" s="7">
        <v>958614.91</v>
      </c>
      <c r="L458" s="18">
        <f>IF(AND(J443=0,J458&gt;0),1,IF(AND(J458=0,J443&gt;0),-1,((J458-J443)/J443)))</f>
        <v>-0.018523278628156618</v>
      </c>
      <c r="N458" s="6">
        <v>15</v>
      </c>
      <c r="O458" s="6">
        <v>6538</v>
      </c>
      <c r="P458" s="7">
        <v>59151415.93</v>
      </c>
      <c r="Q458" s="7">
        <v>11037779.37</v>
      </c>
      <c r="R458" s="18">
        <f>IF(AND(P443=0,P458&gt;0),1,IF(AND(P458=0,P443&gt;0),-1,((P458-P443)/P443)))</f>
        <v>0.3054774536408189</v>
      </c>
      <c r="T458" s="6">
        <v>12</v>
      </c>
      <c r="U458" s="6">
        <v>2803</v>
      </c>
      <c r="V458" s="7">
        <v>11392565.69</v>
      </c>
      <c r="W458" s="7">
        <v>1403677.23</v>
      </c>
      <c r="X458" s="18">
        <f>IF(AND(V443=0,V458&gt;0),1,IF(AND(V458=0,V443&gt;0),-1,((V458-V443)/V443)))</f>
        <v>0.02472591770967003</v>
      </c>
    </row>
    <row r="459" spans="1:24" ht="12.75">
      <c r="A459" s="5">
        <v>44593</v>
      </c>
      <c r="B459" s="6">
        <v>33</v>
      </c>
      <c r="C459" s="6">
        <v>11067</v>
      </c>
      <c r="D459" s="7">
        <v>76568926.81</v>
      </c>
      <c r="E459" s="7">
        <v>13628979.05</v>
      </c>
      <c r="F459" s="23">
        <f aca="true" t="shared" si="114" ref="F459:F470">IF(AND(D444=0,D459&gt;0),1,IF(AND(D459=0,D444&gt;0),-1,((D459-D444)/D444)))</f>
        <v>0.2378879504111324</v>
      </c>
      <c r="H459" s="6">
        <v>6</v>
      </c>
      <c r="I459" s="6">
        <v>1705</v>
      </c>
      <c r="J459" s="7">
        <v>6079097.31</v>
      </c>
      <c r="K459" s="7">
        <v>888609.68</v>
      </c>
      <c r="L459" s="23">
        <f aca="true" t="shared" si="115" ref="L459:L470">IF(AND(J444=0,J459&gt;0),1,IF(AND(J459=0,J444&gt;0),-1,((J459-J444)/J444)))</f>
        <v>0.0560243533001869</v>
      </c>
      <c r="N459" s="6">
        <v>15</v>
      </c>
      <c r="O459" s="6">
        <v>6555</v>
      </c>
      <c r="P459" s="7">
        <v>58303398.97</v>
      </c>
      <c r="Q459" s="7">
        <v>11065872.3</v>
      </c>
      <c r="R459" s="23">
        <f aca="true" t="shared" si="116" ref="R459:R470">IF(AND(P444=0,P459&gt;0),1,IF(AND(P459=0,P444&gt;0),-1,((P459-P444)/P444)))</f>
        <v>0.2777830497927391</v>
      </c>
      <c r="T459" s="6">
        <v>12</v>
      </c>
      <c r="U459" s="6">
        <v>2807</v>
      </c>
      <c r="V459" s="7">
        <v>12186430.53</v>
      </c>
      <c r="W459" s="7">
        <v>1674497.07</v>
      </c>
      <c r="X459" s="23">
        <f aca="true" t="shared" si="117" ref="X459:X468">IF(AND(V444=0,V459&gt;0),1,IF(AND(V459=0,V444&gt;0),-1,((V459-V444)/V444)))</f>
        <v>0.1641222911797393</v>
      </c>
    </row>
    <row r="460" spans="1:24" ht="12.75">
      <c r="A460" s="5">
        <v>44621</v>
      </c>
      <c r="B460" s="6">
        <v>33</v>
      </c>
      <c r="C460" s="6">
        <v>11125</v>
      </c>
      <c r="D460" s="7">
        <v>88825753.05</v>
      </c>
      <c r="E460" s="7">
        <v>16342985.85</v>
      </c>
      <c r="F460" s="23">
        <f t="shared" si="114"/>
        <v>0.17365710090615863</v>
      </c>
      <c r="H460" s="6">
        <v>6</v>
      </c>
      <c r="I460" s="6">
        <v>1740</v>
      </c>
      <c r="J460" s="7">
        <v>7036433.15</v>
      </c>
      <c r="K460" s="7">
        <v>1156493.6</v>
      </c>
      <c r="L460" s="23">
        <f t="shared" si="115"/>
        <v>0.04225635350637837</v>
      </c>
      <c r="N460" s="6">
        <v>15</v>
      </c>
      <c r="O460" s="6">
        <v>6573</v>
      </c>
      <c r="P460" s="7">
        <v>68101910.74</v>
      </c>
      <c r="Q460" s="7">
        <v>13114040.02</v>
      </c>
      <c r="R460" s="23">
        <f t="shared" si="116"/>
        <v>0.22649123579536518</v>
      </c>
      <c r="T460" s="6">
        <v>12</v>
      </c>
      <c r="U460" s="6">
        <v>2812</v>
      </c>
      <c r="V460" s="7">
        <v>13687409.16</v>
      </c>
      <c r="W460" s="7">
        <v>2072452.23</v>
      </c>
      <c r="X460" s="23">
        <f t="shared" si="117"/>
        <v>0.020996855581082073</v>
      </c>
    </row>
    <row r="461" spans="1:24" ht="12.75">
      <c r="A461" s="5">
        <v>44652</v>
      </c>
      <c r="B461" s="6">
        <v>33</v>
      </c>
      <c r="C461" s="6">
        <v>11145</v>
      </c>
      <c r="D461" s="7">
        <v>90808026.93</v>
      </c>
      <c r="E461" s="7">
        <v>16731535.22</v>
      </c>
      <c r="F461" s="23">
        <f t="shared" si="114"/>
        <v>0.12568153074391508</v>
      </c>
      <c r="H461" s="6">
        <v>6</v>
      </c>
      <c r="I461" s="6">
        <v>1760</v>
      </c>
      <c r="J461" s="7">
        <v>7547338.94</v>
      </c>
      <c r="K461" s="7">
        <v>1266785.01</v>
      </c>
      <c r="L461" s="23">
        <f t="shared" si="115"/>
        <v>0.11442126860415598</v>
      </c>
      <c r="N461" s="6">
        <v>15</v>
      </c>
      <c r="O461" s="6">
        <v>6558</v>
      </c>
      <c r="P461" s="7">
        <v>68838339.91</v>
      </c>
      <c r="Q461" s="7">
        <v>13217312.28</v>
      </c>
      <c r="R461" s="23">
        <f t="shared" si="116"/>
        <v>0.14926465860630223</v>
      </c>
      <c r="T461" s="6">
        <v>12</v>
      </c>
      <c r="U461" s="6">
        <v>2827</v>
      </c>
      <c r="V461" s="7">
        <v>14422348.08</v>
      </c>
      <c r="W461" s="7">
        <v>2247437.93</v>
      </c>
      <c r="X461" s="23">
        <f t="shared" si="117"/>
        <v>0.03022504687273319</v>
      </c>
    </row>
    <row r="462" spans="1:24" ht="12.75">
      <c r="A462" s="5">
        <v>44682</v>
      </c>
      <c r="B462" s="6">
        <v>33</v>
      </c>
      <c r="C462" s="6">
        <v>10987</v>
      </c>
      <c r="D462" s="7">
        <v>89434011.96</v>
      </c>
      <c r="E462" s="7">
        <v>16853188.85</v>
      </c>
      <c r="F462" s="23">
        <f t="shared" si="114"/>
        <v>0.1085840056034879</v>
      </c>
      <c r="H462" s="6">
        <v>6</v>
      </c>
      <c r="I462" s="6">
        <v>1654</v>
      </c>
      <c r="J462" s="7">
        <v>6841638.35</v>
      </c>
      <c r="K462" s="7">
        <v>1096667.48</v>
      </c>
      <c r="L462" s="23">
        <f t="shared" si="115"/>
        <v>-0.12758604490807787</v>
      </c>
      <c r="N462" s="6">
        <v>15</v>
      </c>
      <c r="O462" s="6">
        <v>6542</v>
      </c>
      <c r="P462" s="7">
        <v>69179226.36</v>
      </c>
      <c r="Q462" s="7">
        <v>13481839.2</v>
      </c>
      <c r="R462" s="23">
        <f t="shared" si="116"/>
        <v>0.18253415671359935</v>
      </c>
      <c r="T462" s="6">
        <v>12</v>
      </c>
      <c r="U462" s="6">
        <v>2791</v>
      </c>
      <c r="V462" s="7">
        <v>13413147.25</v>
      </c>
      <c r="W462" s="7">
        <v>2274682.17</v>
      </c>
      <c r="X462" s="23">
        <f t="shared" si="117"/>
        <v>-0.06405160326688718</v>
      </c>
    </row>
    <row r="463" spans="1:24" ht="12.75">
      <c r="A463" s="5">
        <v>44713</v>
      </c>
      <c r="B463" s="6">
        <v>33</v>
      </c>
      <c r="C463" s="6">
        <v>11051</v>
      </c>
      <c r="D463" s="7">
        <v>84703968.26</v>
      </c>
      <c r="E463" s="7">
        <v>16169572.28</v>
      </c>
      <c r="F463" s="23">
        <f t="shared" si="114"/>
        <v>-0.09113536735021001</v>
      </c>
      <c r="H463" s="6">
        <v>6</v>
      </c>
      <c r="I463" s="6">
        <v>1748</v>
      </c>
      <c r="J463" s="7">
        <v>6335886.36</v>
      </c>
      <c r="K463" s="7">
        <v>1053900.1</v>
      </c>
      <c r="L463" s="23">
        <f t="shared" si="115"/>
        <v>-0.07417269329291663</v>
      </c>
      <c r="N463" s="6">
        <v>15</v>
      </c>
      <c r="O463" s="6">
        <v>6532</v>
      </c>
      <c r="P463" s="7">
        <v>64265396.66</v>
      </c>
      <c r="Q463" s="7">
        <v>12585890.43</v>
      </c>
      <c r="R463" s="23">
        <f t="shared" si="116"/>
        <v>-0.10441266737053886</v>
      </c>
      <c r="T463" s="6">
        <v>12</v>
      </c>
      <c r="U463" s="6">
        <v>2771</v>
      </c>
      <c r="V463" s="7">
        <v>14102685.24</v>
      </c>
      <c r="W463" s="7">
        <v>2529781.75</v>
      </c>
      <c r="X463" s="23">
        <f t="shared" si="117"/>
        <v>-0.033814748203177515</v>
      </c>
    </row>
    <row r="464" spans="1:24" ht="12.75">
      <c r="A464" s="5">
        <v>44743</v>
      </c>
      <c r="B464" s="6">
        <v>33</v>
      </c>
      <c r="C464" s="6">
        <v>0</v>
      </c>
      <c r="D464" s="7">
        <v>0</v>
      </c>
      <c r="E464" s="7">
        <v>0</v>
      </c>
      <c r="F464" s="23">
        <f t="shared" si="114"/>
        <v>-1</v>
      </c>
      <c r="H464" s="6">
        <v>6</v>
      </c>
      <c r="I464" s="6">
        <v>0</v>
      </c>
      <c r="J464" s="7">
        <v>0</v>
      </c>
      <c r="K464" s="7">
        <v>0</v>
      </c>
      <c r="L464" s="23">
        <f t="shared" si="115"/>
        <v>-1</v>
      </c>
      <c r="N464" s="6">
        <v>15</v>
      </c>
      <c r="O464" s="6">
        <v>0</v>
      </c>
      <c r="P464" s="7">
        <v>0</v>
      </c>
      <c r="Q464" s="7">
        <v>0</v>
      </c>
      <c r="R464" s="23">
        <f t="shared" si="116"/>
        <v>-1</v>
      </c>
      <c r="T464" s="6">
        <v>12</v>
      </c>
      <c r="V464" s="7">
        <v>0</v>
      </c>
      <c r="W464" s="7">
        <v>0</v>
      </c>
      <c r="X464" s="23">
        <f t="shared" si="117"/>
        <v>-1</v>
      </c>
    </row>
    <row r="465" spans="1:24" ht="12.75">
      <c r="A465" s="5">
        <v>44774</v>
      </c>
      <c r="B465" s="6">
        <v>33</v>
      </c>
      <c r="C465" s="6">
        <v>0</v>
      </c>
      <c r="D465" s="7">
        <v>0</v>
      </c>
      <c r="E465" s="7">
        <v>0</v>
      </c>
      <c r="F465" s="23">
        <f t="shared" si="114"/>
        <v>-1</v>
      </c>
      <c r="H465" s="6">
        <v>6</v>
      </c>
      <c r="I465" s="6">
        <v>0</v>
      </c>
      <c r="J465" s="7">
        <v>0</v>
      </c>
      <c r="K465" s="7">
        <v>0</v>
      </c>
      <c r="L465" s="23">
        <f t="shared" si="115"/>
        <v>-1</v>
      </c>
      <c r="N465" s="6">
        <v>15</v>
      </c>
      <c r="O465" s="6">
        <v>0</v>
      </c>
      <c r="P465" s="7">
        <v>0</v>
      </c>
      <c r="Q465" s="7">
        <v>0</v>
      </c>
      <c r="R465" s="23">
        <f t="shared" si="116"/>
        <v>-1</v>
      </c>
      <c r="T465" s="6">
        <v>12</v>
      </c>
      <c r="V465" s="7">
        <v>0</v>
      </c>
      <c r="W465" s="7">
        <v>0</v>
      </c>
      <c r="X465" s="23">
        <f t="shared" si="117"/>
        <v>-1</v>
      </c>
    </row>
    <row r="466" spans="1:24" ht="12.75">
      <c r="A466" s="5">
        <v>44805</v>
      </c>
      <c r="B466" s="6">
        <v>33</v>
      </c>
      <c r="C466" s="6">
        <v>0</v>
      </c>
      <c r="D466" s="7">
        <v>0</v>
      </c>
      <c r="E466" s="7">
        <v>0</v>
      </c>
      <c r="F466" s="23">
        <f t="shared" si="114"/>
        <v>-1</v>
      </c>
      <c r="H466" s="6">
        <v>6</v>
      </c>
      <c r="I466" s="6">
        <v>0</v>
      </c>
      <c r="J466" s="7">
        <v>0</v>
      </c>
      <c r="K466" s="7">
        <v>0</v>
      </c>
      <c r="L466" s="23">
        <f t="shared" si="115"/>
        <v>-1</v>
      </c>
      <c r="N466" s="6">
        <v>15</v>
      </c>
      <c r="O466" s="6">
        <v>0</v>
      </c>
      <c r="P466" s="7">
        <v>0</v>
      </c>
      <c r="Q466" s="7">
        <v>0</v>
      </c>
      <c r="R466" s="23">
        <f t="shared" si="116"/>
        <v>-1</v>
      </c>
      <c r="T466" s="6">
        <v>12</v>
      </c>
      <c r="V466" s="7">
        <v>0</v>
      </c>
      <c r="W466" s="7">
        <v>0</v>
      </c>
      <c r="X466" s="23">
        <f t="shared" si="117"/>
        <v>-1</v>
      </c>
    </row>
    <row r="467" spans="1:24" ht="12.75">
      <c r="A467" s="5">
        <v>44835</v>
      </c>
      <c r="B467" s="6">
        <v>33</v>
      </c>
      <c r="C467" s="6">
        <v>0</v>
      </c>
      <c r="D467" s="7">
        <v>0</v>
      </c>
      <c r="E467" s="7">
        <v>0</v>
      </c>
      <c r="F467" s="23">
        <f t="shared" si="114"/>
        <v>-1</v>
      </c>
      <c r="H467" s="6">
        <v>6</v>
      </c>
      <c r="I467" s="6">
        <v>0</v>
      </c>
      <c r="J467" s="7">
        <v>0</v>
      </c>
      <c r="K467" s="7">
        <v>0</v>
      </c>
      <c r="L467" s="23">
        <f t="shared" si="115"/>
        <v>-1</v>
      </c>
      <c r="N467" s="6">
        <v>15</v>
      </c>
      <c r="O467" s="6">
        <v>0</v>
      </c>
      <c r="P467" s="7">
        <v>0</v>
      </c>
      <c r="Q467" s="7">
        <v>0</v>
      </c>
      <c r="R467" s="23">
        <f t="shared" si="116"/>
        <v>-1</v>
      </c>
      <c r="T467" s="6">
        <v>12</v>
      </c>
      <c r="V467" s="7">
        <v>0</v>
      </c>
      <c r="W467" s="7">
        <v>0</v>
      </c>
      <c r="X467" s="23">
        <f t="shared" si="117"/>
        <v>-1</v>
      </c>
    </row>
    <row r="468" spans="1:24" ht="12.75">
      <c r="A468" s="5">
        <v>44866</v>
      </c>
      <c r="B468" s="6">
        <v>33</v>
      </c>
      <c r="C468" s="6">
        <v>0</v>
      </c>
      <c r="D468" s="7">
        <v>0</v>
      </c>
      <c r="E468" s="7">
        <v>0</v>
      </c>
      <c r="F468" s="23">
        <f t="shared" si="114"/>
        <v>-1</v>
      </c>
      <c r="H468" s="6">
        <v>6</v>
      </c>
      <c r="I468" s="6">
        <v>0</v>
      </c>
      <c r="J468" s="7">
        <v>0</v>
      </c>
      <c r="K468" s="7">
        <v>0</v>
      </c>
      <c r="L468" s="23">
        <f t="shared" si="115"/>
        <v>-1</v>
      </c>
      <c r="N468" s="6">
        <v>15</v>
      </c>
      <c r="O468" s="6">
        <v>0</v>
      </c>
      <c r="P468" s="7">
        <v>0</v>
      </c>
      <c r="Q468" s="7">
        <v>0</v>
      </c>
      <c r="R468" s="23">
        <f t="shared" si="116"/>
        <v>-1</v>
      </c>
      <c r="T468" s="6">
        <v>12</v>
      </c>
      <c r="V468" s="7">
        <v>0</v>
      </c>
      <c r="W468" s="7">
        <v>0</v>
      </c>
      <c r="X468" s="23">
        <f t="shared" si="117"/>
        <v>-1</v>
      </c>
    </row>
    <row r="469" spans="1:24" ht="12.75">
      <c r="A469" s="5">
        <v>44896</v>
      </c>
      <c r="F469" s="23">
        <f t="shared" si="114"/>
        <v>-1</v>
      </c>
      <c r="H469" s="6"/>
      <c r="L469" s="23">
        <f t="shared" si="115"/>
        <v>-1</v>
      </c>
      <c r="N469" s="6"/>
      <c r="R469" s="23">
        <f t="shared" si="116"/>
        <v>-1</v>
      </c>
      <c r="T469" s="6"/>
      <c r="X469" s="23">
        <f>IF(AND(V454=0,V469&gt;0),1,IF(AND(V469=0,V454&gt;0),-1,((V469-V454)/V454)))</f>
        <v>-1</v>
      </c>
    </row>
    <row r="470" spans="1:24" s="22" customFormat="1" ht="12.75">
      <c r="A470" s="36" t="s">
        <v>41</v>
      </c>
      <c r="B470" s="10">
        <f>_xlfn.IFERROR(AVERAGE(B458:B469),"")</f>
        <v>33</v>
      </c>
      <c r="C470" s="10">
        <f>_xlfn.IFERROR(AVERAGE(C458:C469),"")</f>
        <v>6040.272727272727</v>
      </c>
      <c r="D470" s="11">
        <f>SUM(D458:D469)</f>
        <v>507070685.64</v>
      </c>
      <c r="E470" s="11">
        <f>SUM(E458:E469)</f>
        <v>93126332.76</v>
      </c>
      <c r="F470" s="37">
        <f t="shared" si="114"/>
        <v>-0.480597049622506</v>
      </c>
      <c r="H470" s="10">
        <f>_xlfn.IFERROR(AVERAGE(H458:H469),"")</f>
        <v>6</v>
      </c>
      <c r="I470" s="10">
        <f>_xlfn.IFERROR(AVERAGE(I458:I469),"")</f>
        <v>939.4545454545455</v>
      </c>
      <c r="J470" s="11">
        <f>SUM(J458:J469)</f>
        <v>40026411.12</v>
      </c>
      <c r="K470" s="11">
        <f>SUM(K458:K469)</f>
        <v>6421070.779999999</v>
      </c>
      <c r="L470" s="37">
        <f t="shared" si="115"/>
        <v>-0.5162585365931337</v>
      </c>
      <c r="N470" s="10">
        <f>_xlfn.IFERROR(AVERAGE(N458:N469),"")</f>
        <v>15</v>
      </c>
      <c r="O470" s="10">
        <f>_xlfn.IFERROR(AVERAGE(O458:O469),"")</f>
        <v>3572.5454545454545</v>
      </c>
      <c r="P470" s="11">
        <f>SUM(P458:P469)</f>
        <v>387839688.56999993</v>
      </c>
      <c r="Q470" s="11">
        <f>SUM(Q458:Q469)</f>
        <v>74502733.6</v>
      </c>
      <c r="R470" s="37">
        <f t="shared" si="116"/>
        <v>-0.46752806530855434</v>
      </c>
      <c r="S470" s="11"/>
      <c r="T470" s="10">
        <f>_xlfn.IFERROR(AVERAGE(T458:T469),"")</f>
        <v>12</v>
      </c>
      <c r="U470" s="10">
        <f>_xlfn.IFERROR(AVERAGE(U458:U469),"")</f>
        <v>2801.8333333333335</v>
      </c>
      <c r="V470" s="11">
        <f>SUM(V458:V469)</f>
        <v>79204585.94999999</v>
      </c>
      <c r="W470" s="11">
        <f>SUM(W458:W469)</f>
        <v>12202528.379999999</v>
      </c>
      <c r="X470" s="37">
        <f>IF(AND(V455=0,V470&gt;0),1,IF(AND(V470=0,V455&gt;0),-1,((V470-V455)/V455)))</f>
        <v>-0.5203693358444561</v>
      </c>
    </row>
    <row r="471" spans="1:23" ht="12.75">
      <c r="A471" s="8" t="s">
        <v>21</v>
      </c>
      <c r="D471" s="7">
        <f>D456+D470</f>
        <v>20222093058.23</v>
      </c>
      <c r="E471" s="7">
        <f>E456+E470</f>
        <v>2822676608.34</v>
      </c>
      <c r="J471" s="7">
        <f>J456+J470</f>
        <v>2189433187.3300004</v>
      </c>
      <c r="K471" s="7">
        <f>K456+K470</f>
        <v>256296710.89000002</v>
      </c>
      <c r="P471" s="7">
        <f>P456+P470</f>
        <v>14161870132.98</v>
      </c>
      <c r="Q471" s="7">
        <f>Q456+Q470</f>
        <v>2246120029.02</v>
      </c>
      <c r="V471" s="7">
        <f>V456+V470</f>
        <v>3870624270.7699995</v>
      </c>
      <c r="W471" s="7">
        <f>W456+W470</f>
        <v>320222491.46</v>
      </c>
    </row>
  </sheetData>
  <sheetProtection/>
  <printOptions/>
  <pageMargins left="0.75" right="0.75" top="1" bottom="1" header="0.5" footer="0.5"/>
  <pageSetup horizontalDpi="600" verticalDpi="600" orientation="landscape" r:id="rId1"/>
  <rowBreaks count="1" manualBreakCount="1">
    <brk id="96" min="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Perry, Laura</dc:creator>
  <cp:keywords/>
  <dc:description/>
  <cp:lastModifiedBy>Johnson, Stephanie A</cp:lastModifiedBy>
  <dcterms:created xsi:type="dcterms:W3CDTF">2014-01-27T21:14:12Z</dcterms:created>
  <dcterms:modified xsi:type="dcterms:W3CDTF">2022-08-03T12:57:49Z</dcterms:modified>
  <cp:category/>
  <cp:version/>
  <cp:contentType/>
  <cp:contentStatus/>
</cp:coreProperties>
</file>